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Q30" i="1" l="1"/>
  <c r="A9" i="5" l="1"/>
  <c r="B9" i="5" s="1"/>
  <c r="D9" i="5"/>
  <c r="A10" i="5"/>
  <c r="B10" i="5" s="1"/>
  <c r="D10" i="5"/>
  <c r="A11" i="5"/>
  <c r="B11" i="5" s="1"/>
  <c r="D11" i="5"/>
  <c r="C10" i="5" l="1"/>
  <c r="E10" i="5" s="1"/>
  <c r="F10" i="5" s="1"/>
  <c r="Q28" i="1" s="1"/>
  <c r="C9" i="5"/>
  <c r="E9" i="5" s="1"/>
  <c r="F9" i="5" s="1"/>
  <c r="Q27" i="1" s="1"/>
  <c r="C11" i="5"/>
  <c r="E11" i="5" s="1"/>
  <c r="F11" i="5" s="1"/>
  <c r="Q29" i="1" s="1"/>
  <c r="R10" i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4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 s="1"/>
  <c r="A18" i="5"/>
  <c r="C18" i="5" s="1"/>
  <c r="E18" i="5" s="1"/>
  <c r="A23" i="5"/>
  <c r="C23" i="5" s="1"/>
  <c r="E23" i="5" s="1"/>
  <c r="A24" i="5"/>
  <c r="B24" i="5" s="1"/>
  <c r="A15" i="5"/>
  <c r="C15" i="5" s="1"/>
  <c r="E15" i="5" s="1"/>
  <c r="A16" i="5"/>
  <c r="C16" i="5" s="1"/>
  <c r="E16" i="5" s="1"/>
  <c r="A17" i="5"/>
  <c r="B17" i="5" s="1"/>
  <c r="A19" i="5"/>
  <c r="C19" i="5" s="1"/>
  <c r="E19" i="5" s="1"/>
  <c r="A20" i="5"/>
  <c r="C20" i="5" s="1"/>
  <c r="E20" i="5" s="1"/>
  <c r="A21" i="5"/>
  <c r="B21" i="5" s="1"/>
  <c r="A22" i="5"/>
  <c r="C22" i="5" s="1"/>
  <c r="A25" i="5"/>
  <c r="B25" i="5" s="1"/>
  <c r="A26" i="5"/>
  <c r="C26" i="5" s="1"/>
  <c r="E26" i="5" s="1"/>
  <c r="A27" i="5"/>
  <c r="C27" i="5" s="1"/>
  <c r="E27" i="5" s="1"/>
  <c r="A28" i="5"/>
  <c r="B28" i="5" s="1"/>
  <c r="A29" i="5"/>
  <c r="C29" i="5" s="1"/>
  <c r="E29" i="5" s="1"/>
  <c r="A30" i="5"/>
  <c r="B30" i="5" s="1"/>
  <c r="A31" i="5"/>
  <c r="C31" i="5" s="1"/>
  <c r="E31" i="5" s="1"/>
  <c r="A32" i="5"/>
  <c r="C32" i="5" s="1"/>
  <c r="E32" i="5" s="1"/>
  <c r="A33" i="5"/>
  <c r="C33" i="5" s="1"/>
  <c r="E33" i="5" s="1"/>
  <c r="A34" i="5"/>
  <c r="B34" i="5" s="1"/>
  <c r="A35" i="5"/>
  <c r="C35" i="5" s="1"/>
  <c r="E35" i="5" s="1"/>
  <c r="A14" i="5"/>
  <c r="C14" i="5" s="1"/>
  <c r="E14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 s="1"/>
  <c r="L42" i="5" s="1"/>
  <c r="N42" i="5" s="1"/>
  <c r="M6" i="5"/>
  <c r="M5" i="5"/>
  <c r="N5" i="5"/>
  <c r="M4" i="5"/>
  <c r="N4" i="5"/>
  <c r="C8" i="5"/>
  <c r="E8" i="5" s="1"/>
  <c r="E82" i="5"/>
  <c r="E74" i="5"/>
  <c r="F74" i="5" s="1"/>
  <c r="Q47" i="2" s="1"/>
  <c r="O4" i="5"/>
  <c r="N6" i="5"/>
  <c r="I6" i="5"/>
  <c r="O6" i="5"/>
  <c r="O5" i="5"/>
  <c r="I3" i="5"/>
  <c r="I5" i="5"/>
  <c r="I4" i="5"/>
  <c r="B29" i="5"/>
  <c r="B22" i="5"/>
  <c r="B33" i="5"/>
  <c r="C21" i="5"/>
  <c r="E65" i="5"/>
  <c r="E58" i="5"/>
  <c r="E49" i="5"/>
  <c r="E81" i="5"/>
  <c r="E70" i="5"/>
  <c r="E76" i="5"/>
  <c r="E63" i="5"/>
  <c r="E57" i="5"/>
  <c r="B19" i="5"/>
  <c r="C17" i="5"/>
  <c r="C25" i="5"/>
  <c r="K8" i="1"/>
  <c r="B31" i="5" l="1"/>
  <c r="Q18" i="1"/>
  <c r="C30" i="5"/>
  <c r="E30" i="5" s="1"/>
  <c r="M37" i="5"/>
  <c r="L37" i="5" s="1"/>
  <c r="N37" i="5" s="1"/>
  <c r="M33" i="5"/>
  <c r="L33" i="5" s="1"/>
  <c r="N33" i="5" s="1"/>
  <c r="B32" i="5"/>
  <c r="M34" i="5"/>
  <c r="L34" i="5" s="1"/>
  <c r="N34" i="5" s="1"/>
  <c r="M41" i="5"/>
  <c r="L41" i="5" s="1"/>
  <c r="N41" i="5" s="1"/>
  <c r="K7" i="1"/>
  <c r="M43" i="5"/>
  <c r="L43" i="5" s="1"/>
  <c r="N43" i="5" s="1"/>
  <c r="M35" i="5"/>
  <c r="L35" i="5" s="1"/>
  <c r="N35" i="5" s="1"/>
  <c r="M39" i="5"/>
  <c r="L39" i="5" s="1"/>
  <c r="N39" i="5" s="1"/>
  <c r="M40" i="5"/>
  <c r="F32" i="5"/>
  <c r="Q51" i="1" s="1"/>
  <c r="M36" i="5"/>
  <c r="L36" i="5" s="1"/>
  <c r="N36" i="5" s="1"/>
  <c r="F8" i="5"/>
  <c r="Q26" i="1" s="1"/>
  <c r="F19" i="5"/>
  <c r="Q38" i="1" s="1"/>
  <c r="B83" i="5"/>
  <c r="C83" i="5"/>
  <c r="E83" i="5" s="1"/>
  <c r="F49" i="5"/>
  <c r="Q22" i="2" s="1"/>
  <c r="E69" i="5"/>
  <c r="F57" i="5"/>
  <c r="Q30" i="2" s="1"/>
  <c r="E78" i="5"/>
  <c r="F78" i="5" s="1"/>
  <c r="Q51" i="2" s="1"/>
  <c r="E51" i="5"/>
  <c r="F51" i="5" s="1"/>
  <c r="Q24" i="2" s="1"/>
  <c r="E71" i="5"/>
  <c r="F70" i="5"/>
  <c r="Q43" i="2" s="1"/>
  <c r="E80" i="5"/>
  <c r="F80" i="5" s="1"/>
  <c r="Q53" i="2" s="1"/>
  <c r="E55" i="5"/>
  <c r="B16" i="5"/>
  <c r="C28" i="5"/>
  <c r="E28" i="5" s="1"/>
  <c r="F28" i="5" s="1"/>
  <c r="Q47" i="1" s="1"/>
  <c r="B23" i="5"/>
  <c r="F23" i="5" s="1"/>
  <c r="Q42" i="1" s="1"/>
  <c r="I10" i="5"/>
  <c r="K9" i="1" s="1"/>
  <c r="B15" i="5"/>
  <c r="F15" i="5" s="1"/>
  <c r="Q34" i="1" s="1"/>
  <c r="F29" i="5"/>
  <c r="Q48" i="1" s="1"/>
  <c r="C34" i="5"/>
  <c r="E34" i="5" s="1"/>
  <c r="F34" i="5" s="1"/>
  <c r="Q53" i="1" s="1"/>
  <c r="C7" i="5"/>
  <c r="E7" i="5" s="1"/>
  <c r="F7" i="5" s="1"/>
  <c r="Q25" i="1" s="1"/>
  <c r="E22" i="5"/>
  <c r="F22" i="5" s="1"/>
  <c r="Q41" i="1" s="1"/>
  <c r="E25" i="5"/>
  <c r="F25" i="5" s="1"/>
  <c r="Q44" i="1" s="1"/>
  <c r="E21" i="5"/>
  <c r="F21" i="5" s="1"/>
  <c r="Q40" i="1" s="1"/>
  <c r="B35" i="5"/>
  <c r="F35" i="5" s="1"/>
  <c r="Q54" i="1" s="1"/>
  <c r="C24" i="5"/>
  <c r="B27" i="5"/>
  <c r="F27" i="5" s="1"/>
  <c r="Q46" i="1" s="1"/>
  <c r="B20" i="5"/>
  <c r="F20" i="5" s="1"/>
  <c r="Q39" i="1" s="1"/>
  <c r="E17" i="5"/>
  <c r="F17" i="5" s="1"/>
  <c r="Q36" i="1" s="1"/>
  <c r="B18" i="5"/>
  <c r="F18" i="5" s="1"/>
  <c r="Q37" i="1" s="1"/>
  <c r="B26" i="5"/>
  <c r="F26" i="5" s="1"/>
  <c r="Q45" i="1" s="1"/>
  <c r="C6" i="5"/>
  <c r="E6" i="5" s="1"/>
  <c r="F6" i="5" s="1"/>
  <c r="Q24" i="1" s="1"/>
  <c r="I27" i="5"/>
  <c r="I20" i="5" s="1"/>
  <c r="B5" i="5"/>
  <c r="F5" i="5" s="1"/>
  <c r="Q23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6" i="5"/>
  <c r="Q35" i="1" s="1"/>
  <c r="C4" i="5"/>
  <c r="E4" i="5" s="1"/>
  <c r="F4" i="5" s="1"/>
  <c r="Q22" i="1" s="1"/>
  <c r="F33" i="5"/>
  <c r="Q52" i="1" s="1"/>
  <c r="F30" i="5"/>
  <c r="Q49" i="1" s="1"/>
  <c r="F31" i="5"/>
  <c r="Q50" i="1" s="1"/>
  <c r="B14" i="5"/>
  <c r="F83" i="5" l="1"/>
  <c r="Q56" i="2" s="1"/>
  <c r="I19" i="5"/>
  <c r="I17" i="5" s="1"/>
  <c r="M30" i="1" s="1"/>
  <c r="E24" i="5"/>
  <c r="F24" i="5" s="1"/>
  <c r="Q43" i="1" s="1"/>
  <c r="F3" i="5"/>
  <c r="Q21" i="1" s="1"/>
  <c r="Q57" i="2"/>
  <c r="F14" i="5"/>
  <c r="Q33" i="1" s="1"/>
  <c r="Q55" i="1" l="1"/>
  <c r="I8" i="5"/>
  <c r="R8" i="1" s="1"/>
</calcChain>
</file>

<file path=xl/sharedStrings.xml><?xml version="1.0" encoding="utf-8"?>
<sst xmlns="http://schemas.openxmlformats.org/spreadsheetml/2006/main" count="1378" uniqueCount="550">
  <si>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</si>
  <si>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</si>
  <si>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</si>
  <si>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</si>
  <si>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</si>
  <si>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</si>
  <si>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</si>
  <si>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</si>
  <si>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</si>
  <si>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</si>
  <si>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</si>
  <si>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</si>
  <si>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</si>
  <si>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</si>
  <si>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</si>
  <si>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</si>
  <si>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</si>
  <si>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</si>
  <si>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</si>
  <si>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</si>
  <si>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</si>
  <si>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</si>
  <si>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</si>
  <si>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</si>
  <si>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</si>
  <si>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</si>
  <si>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</si>
  <si>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</si>
  <si>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</si>
  <si>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</si>
  <si>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</si>
  <si>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</si>
  <si>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</si>
  <si>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</si>
  <si>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</si>
  <si>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</si>
  <si>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</si>
  <si>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</si>
  <si>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</si>
  <si>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</si>
  <si>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</si>
  <si>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</si>
  <si>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</si>
  <si>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</si>
  <si>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</si>
  <si>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</si>
  <si>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</si>
  <si>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</si>
  <si>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</si>
  <si>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</si>
  <si>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</si>
  <si>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</si>
  <si>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</si>
  <si>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</si>
  <si>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</si>
  <si>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</si>
  <si>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</si>
  <si>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</si>
  <si>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</si>
  <si>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</si>
  <si>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</si>
  <si>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</si>
  <si>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</si>
  <si>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</si>
  <si>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</si>
  <si>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</si>
  <si>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</si>
  <si>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</si>
  <si>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</si>
  <si>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</si>
  <si>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</si>
  <si>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</si>
  <si>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</si>
  <si>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</si>
  <si>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</si>
  <si>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</si>
  <si>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</si>
  <si>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</si>
  <si>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</si>
  <si>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</si>
  <si>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</si>
  <si>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</si>
  <si>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</si>
  <si>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</si>
  <si>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</si>
  <si>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</si>
  <si>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</si>
  <si>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</si>
  <si>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</si>
  <si>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</si>
  <si>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</si>
  <si>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</si>
  <si>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</si>
  <si>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</si>
  <si>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</si>
  <si>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</si>
  <si>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</si>
  <si>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</si>
  <si>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</si>
  <si>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</si>
  <si>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</si>
  <si>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</si>
  <si>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</si>
  <si>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</si>
  <si>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</si>
  <si>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</si>
  <si>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</si>
  <si>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</si>
  <si>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</si>
  <si>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</si>
  <si>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</si>
  <si>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</si>
  <si>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</si>
  <si>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</si>
  <si>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</si>
  <si>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</si>
  <si>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</si>
  <si>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</si>
  <si>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</si>
  <si>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</si>
  <si>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</si>
  <si>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</si>
  <si>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</si>
  <si>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</si>
  <si>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</si>
  <si>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</si>
  <si>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</si>
  <si>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</si>
  <si>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</si>
  <si>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</si>
  <si>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</si>
  <si>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</si>
  <si>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</si>
  <si>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</si>
  <si>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</si>
  <si>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</si>
  <si>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</si>
  <si>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</si>
  <si>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</si>
  <si>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</si>
  <si>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</si>
  <si>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</si>
  <si>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</si>
  <si>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</si>
  <si>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</si>
  <si>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</si>
  <si>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</si>
  <si>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</si>
  <si>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</si>
  <si>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</si>
  <si>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</si>
  <si>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</si>
  <si>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</si>
  <si>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</si>
  <si>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</si>
  <si>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</si>
  <si>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</si>
  <si>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</si>
  <si>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</si>
  <si>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</si>
  <si>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</si>
  <si>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</si>
  <si>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</si>
  <si>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</si>
  <si>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</si>
  <si>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</si>
  <si>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</si>
  <si>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</si>
  <si>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</si>
  <si>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</si>
  <si>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</si>
  <si>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</si>
  <si>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</si>
  <si>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</si>
  <si>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</si>
  <si>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</si>
  <si>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</si>
  <si>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</si>
  <si>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</si>
  <si>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</si>
  <si>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</si>
  <si>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</si>
  <si>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</si>
  <si>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</si>
  <si>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</si>
  <si>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</si>
  <si>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</si>
  <si>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</si>
  <si>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</si>
  <si>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</si>
  <si>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</si>
  <si>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</si>
  <si>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</si>
  <si>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</si>
  <si>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</si>
  <si>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</si>
  <si>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</si>
  <si>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</si>
  <si>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</si>
  <si>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</si>
  <si>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</si>
  <si>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</si>
  <si>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</si>
  <si>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</si>
  <si>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</si>
  <si>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</si>
  <si>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</si>
  <si>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</si>
  <si>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</si>
  <si>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</si>
  <si>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</si>
  <si>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</si>
  <si>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</si>
  <si>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</si>
  <si>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</si>
  <si>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</si>
  <si>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</si>
  <si>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</si>
  <si>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</si>
  <si>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</si>
  <si>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</si>
  <si>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</si>
  <si>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</si>
  <si>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</si>
  <si>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</si>
  <si>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</si>
  <si>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</si>
  <si>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</si>
  <si>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</si>
  <si>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</si>
  <si>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</si>
  <si>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</si>
  <si>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</si>
  <si>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</si>
  <si>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</si>
  <si>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</si>
  <si>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</si>
  <si>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</si>
  <si>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</si>
  <si>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</si>
  <si>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</si>
  <si>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</si>
  <si>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</si>
  <si>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</si>
  <si>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</si>
  <si>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</si>
  <si>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</si>
  <si>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</si>
  <si>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</si>
  <si>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</si>
  <si>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</si>
  <si>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</si>
  <si>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</si>
  <si>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</si>
  <si>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</si>
  <si>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</si>
  <si>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</si>
  <si>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</si>
  <si>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</si>
  <si>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</si>
  <si>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</si>
  <si>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</si>
  <si>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</si>
  <si>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</si>
  <si>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</si>
  <si>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</si>
  <si>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</si>
  <si>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</si>
  <si>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</si>
  <si>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</si>
  <si>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</si>
  <si>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</si>
  <si>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</si>
  <si>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</si>
  <si>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</si>
  <si>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</si>
  <si>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</si>
  <si>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</si>
  <si>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</si>
  <si>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</si>
  <si>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</si>
  <si>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</si>
  <si>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</si>
  <si>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</si>
  <si>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</si>
  <si>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</si>
  <si>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</si>
  <si>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</si>
  <si>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</si>
  <si>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</si>
  <si>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</si>
  <si>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</si>
  <si>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</si>
  <si>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</si>
  <si>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</si>
  <si>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</si>
  <si>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</si>
  <si>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</si>
  <si>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</si>
  <si>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</si>
  <si>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</si>
  <si>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</si>
  <si>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</si>
  <si>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</si>
  <si>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</si>
  <si>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</si>
  <si>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</si>
  <si>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</si>
  <si>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</si>
  <si>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</si>
  <si>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</si>
  <si>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</si>
  <si>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</si>
  <si>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</si>
  <si>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</si>
  <si>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</si>
  <si>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</si>
  <si>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</si>
  <si>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</si>
  <si>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</si>
  <si>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</si>
  <si>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</si>
  <si>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</si>
  <si>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</si>
  <si>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</si>
  <si>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</si>
  <si>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</si>
  <si>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</si>
  <si>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</si>
  <si>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</si>
  <si>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</si>
  <si>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</si>
  <si>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</si>
  <si>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</si>
  <si>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</si>
  <si>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</si>
  <si>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</si>
  <si>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</si>
  <si>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</si>
  <si>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</si>
  <si>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</si>
  <si>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</si>
  <si>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</si>
  <si>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</si>
  <si>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</si>
  <si>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</si>
  <si>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</si>
  <si>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</si>
  <si>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</si>
  <si>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</si>
  <si>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</si>
  <si>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</si>
  <si>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</si>
  <si>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</si>
  <si>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</si>
  <si>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</si>
  <si>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</si>
  <si>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</si>
  <si>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</si>
  <si>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</si>
  <si>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</si>
  <si>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</si>
  <si>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</si>
  <si>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</si>
  <si>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</si>
  <si>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</si>
  <si>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</si>
  <si>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</si>
  <si>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</si>
  <si>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</si>
  <si>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</si>
  <si>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</si>
  <si>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</si>
  <si>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</si>
  <si>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</si>
  <si>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</si>
  <si>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</si>
  <si>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</si>
  <si>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</si>
  <si>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</si>
  <si>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</si>
  <si>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</si>
  <si>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</si>
  <si>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</si>
  <si>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</si>
  <si>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</si>
  <si>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</si>
  <si>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</si>
  <si>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</si>
  <si>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</si>
  <si>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</si>
  <si>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</si>
  <si>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</si>
  <si>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</si>
  <si>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</si>
  <si>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</si>
  <si>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</si>
  <si>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</si>
  <si>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</si>
  <si>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</si>
  <si>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</si>
  <si>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</si>
  <si>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</si>
  <si>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</si>
  <si>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</si>
  <si>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</si>
  <si>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</si>
  <si>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</si>
  <si>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</si>
  <si>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</si>
  <si>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</si>
  <si>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</si>
  <si>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</si>
  <si>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</si>
  <si>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</si>
  <si>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</si>
  <si>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</si>
  <si>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</si>
  <si>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</si>
  <si>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</si>
  <si>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</si>
  <si>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</si>
  <si>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</si>
  <si>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</si>
  <si>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</si>
  <si>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</si>
  <si>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</si>
  <si>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</si>
  <si>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</si>
  <si>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</si>
  <si>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</si>
  <si>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</si>
  <si>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</si>
  <si>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</si>
  <si>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</si>
  <si>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</si>
  <si>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</si>
  <si>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</si>
  <si>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</si>
  <si>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</si>
  <si>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</si>
  <si>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</si>
  <si>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</si>
  <si>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</si>
  <si>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</si>
  <si>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</si>
  <si>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</si>
  <si>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</si>
  <si>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</si>
  <si>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</si>
  <si>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</si>
  <si>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</si>
  <si>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</si>
  <si>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</si>
  <si>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</si>
  <si>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</si>
  <si>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</si>
  <si>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</si>
  <si>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</si>
  <si>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</si>
  <si>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</si>
  <si>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</si>
  <si>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</si>
  <si>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</si>
  <si>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</si>
  <si>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</si>
  <si>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</si>
  <si>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</si>
  <si>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</si>
  <si>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</si>
  <si>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</si>
  <si>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</si>
  <si>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</si>
  <si>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</si>
  <si>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</si>
  <si>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</si>
  <si>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</si>
  <si>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</si>
  <si>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</si>
  <si>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</si>
  <si>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</si>
  <si>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</si>
  <si>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</si>
  <si>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</si>
  <si>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</si>
  <si>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</si>
  <si>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</si>
  <si>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</si>
  <si>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</si>
  <si>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</si>
  <si>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</si>
  <si>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</si>
  <si>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</si>
  <si>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</si>
  <si>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</si>
  <si>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</si>
  <si>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</si>
  <si>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</si>
  <si>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</si>
  <si>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</si>
  <si>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</si>
  <si>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</si>
  <si>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</si>
  <si>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</si>
  <si>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</si>
  <si>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</si>
  <si>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</si>
  <si>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</si>
  <si>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</si>
  <si>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</si>
  <si>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</si>
  <si>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</si>
  <si>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</si>
  <si>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</si>
  <si>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</si>
  <si>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</si>
  <si>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</si>
  <si>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</si>
  <si>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</si>
  <si>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</si>
  <si>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</si>
  <si>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</si>
  <si>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</si>
  <si>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</si>
  <si>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</si>
  <si>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</si>
  <si>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</si>
  <si>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</si>
  <si>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</si>
  <si>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</si>
  <si>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</si>
  <si>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</si>
  <si>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</si>
  <si>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</si>
  <si>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</si>
  <si>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</si>
  <si>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</si>
  <si>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</si>
  <si>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</si>
  <si>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</si>
  <si>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</si>
  <si>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</si>
  <si>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</si>
  <si>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</si>
  <si>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</si>
  <si>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</si>
  <si>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</si>
  <si>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</si>
  <si>
    <t>Waffenloser Kampf 0</t>
  </si>
  <si>
    <t>Erhaltene 
Bonus-EPs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</si>
</sst>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Fill="1" applyBorder="1"/>
    <xf numFmtId="0" fontId="0" fillId="0" borderId="3" xfId="0" applyBorder="1"/>
    <xf numFmtId="0" fontId="8" fillId="0" borderId="0" xfId="0" applyFont="1"/>
    <xf numFmtId="0" fontId="2" fillId="0" borderId="11" xfId="0" applyFont="1" applyBorder="1" applyAlignment="1"/>
    <xf numFmtId="0" fontId="2" fillId="0" borderId="12" xfId="0" applyFont="1" applyBorder="1" applyAlignment="1"/>
    <xf numFmtId="0" fontId="15" fillId="0" borderId="12" xfId="0" applyFont="1" applyBorder="1" applyAlignment="1"/>
    <xf numFmtId="0" fontId="2" fillId="3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quotePrefix="1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0" borderId="18" xfId="0" applyFont="1" applyBorder="1" applyAlignment="1"/>
    <xf numFmtId="0" fontId="2" fillId="0" borderId="19" xfId="0" applyFont="1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K2" sqref="K2:T2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2"/>
      <c r="AM1" s="92"/>
      <c r="AN1" s="92"/>
      <c r="CB1" s="6" t="s">
        <v>456</v>
      </c>
      <c r="CC1" s="6" t="s">
        <v>457</v>
      </c>
    </row>
    <row r="2" spans="1:104" s="26" customFormat="1" ht="13.5" customHeight="1" x14ac:dyDescent="0.25">
      <c r="A2" s="100" t="s">
        <v>440</v>
      </c>
      <c r="B2" s="86"/>
      <c r="C2" s="29" t="s">
        <v>1</v>
      </c>
      <c r="D2" s="30"/>
      <c r="E2" s="30"/>
      <c r="F2" s="30"/>
      <c r="G2" s="30"/>
      <c r="H2" s="30"/>
      <c r="I2" s="30"/>
      <c r="J2" s="30"/>
      <c r="K2" s="97" t="s">
        <v>443</v>
      </c>
      <c r="L2" s="97"/>
      <c r="M2" s="97"/>
      <c r="N2" s="97"/>
      <c r="O2" s="97"/>
      <c r="P2" s="97"/>
      <c r="Q2" s="97"/>
      <c r="R2" s="97"/>
      <c r="S2" s="97"/>
      <c r="T2" s="98"/>
      <c r="V2" s="85" t="s">
        <v>441</v>
      </c>
      <c r="W2" s="86"/>
      <c r="X2" s="30" t="s">
        <v>1</v>
      </c>
      <c r="Y2" s="30"/>
      <c r="Z2" s="30"/>
      <c r="AA2" s="30"/>
      <c r="AB2" s="30"/>
      <c r="AC2" s="30"/>
      <c r="AD2" s="97"/>
      <c r="AE2" s="97"/>
      <c r="AF2" s="97"/>
      <c r="AG2" s="97"/>
      <c r="AH2" s="97"/>
      <c r="AI2" s="97"/>
      <c r="AJ2" s="97"/>
      <c r="AK2" s="97"/>
      <c r="AL2" s="97"/>
      <c r="AM2" s="98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7"/>
      <c r="B3" s="88"/>
      <c r="C3" s="2" t="s">
        <v>3</v>
      </c>
      <c r="D3" s="2"/>
      <c r="E3" s="2"/>
      <c r="F3" s="2"/>
      <c r="G3" s="2"/>
      <c r="H3" s="2"/>
      <c r="I3" s="2"/>
      <c r="J3" s="2"/>
      <c r="K3" s="69" t="s">
        <v>432</v>
      </c>
      <c r="L3" s="76"/>
      <c r="M3" s="76"/>
      <c r="N3" s="76"/>
      <c r="O3" s="76"/>
      <c r="P3" s="76"/>
      <c r="Q3" s="76"/>
      <c r="R3" s="76"/>
      <c r="S3" s="76"/>
      <c r="T3" s="99"/>
      <c r="V3" s="87"/>
      <c r="W3" s="88"/>
      <c r="X3" s="2" t="s">
        <v>2</v>
      </c>
      <c r="Y3" s="2"/>
      <c r="Z3" s="2"/>
      <c r="AA3" s="2"/>
      <c r="AB3" s="2"/>
      <c r="AC3" s="2"/>
      <c r="AD3" s="69"/>
      <c r="AE3" s="69"/>
      <c r="AF3" s="69"/>
      <c r="AG3" s="69"/>
      <c r="AH3" s="69"/>
      <c r="AI3" s="69"/>
      <c r="AJ3" s="69"/>
      <c r="AK3" s="69"/>
      <c r="AL3" s="69"/>
      <c r="AM3" s="79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7"/>
      <c r="B4" s="88"/>
      <c r="C4" s="2" t="s">
        <v>439</v>
      </c>
      <c r="D4" s="2"/>
      <c r="E4" s="2"/>
      <c r="F4" s="2"/>
      <c r="G4" s="2"/>
      <c r="H4" s="2"/>
      <c r="I4" s="2"/>
      <c r="J4" s="2"/>
      <c r="K4" s="69" t="s">
        <v>437</v>
      </c>
      <c r="L4" s="69"/>
      <c r="M4" s="69"/>
      <c r="N4" s="69"/>
      <c r="O4" s="69"/>
      <c r="P4" s="69"/>
      <c r="Q4" s="69"/>
      <c r="R4" s="69"/>
      <c r="S4" s="69"/>
      <c r="T4" s="79"/>
      <c r="V4" s="87"/>
      <c r="W4" s="88"/>
      <c r="X4" s="2" t="s">
        <v>4</v>
      </c>
      <c r="Y4" s="2"/>
      <c r="Z4" s="2"/>
      <c r="AA4" s="2"/>
      <c r="AB4" s="2"/>
      <c r="AC4" s="2"/>
      <c r="AD4" s="69"/>
      <c r="AE4" s="69"/>
      <c r="AF4" s="69"/>
      <c r="AG4" s="69"/>
      <c r="AH4" s="69"/>
      <c r="AI4" s="69"/>
      <c r="AJ4" s="69"/>
      <c r="AK4" s="69"/>
      <c r="AL4" s="69"/>
      <c r="AM4" s="79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7"/>
      <c r="B5" s="88"/>
      <c r="C5" s="2" t="s">
        <v>5</v>
      </c>
      <c r="D5" s="2"/>
      <c r="E5" s="2"/>
      <c r="F5" s="2"/>
      <c r="G5" s="2"/>
      <c r="H5" s="2"/>
      <c r="I5" s="2"/>
      <c r="J5" s="2"/>
      <c r="K5" s="69" t="s">
        <v>503</v>
      </c>
      <c r="L5" s="69"/>
      <c r="M5" s="69"/>
      <c r="N5" s="69"/>
      <c r="O5" s="69"/>
      <c r="P5" s="69"/>
      <c r="Q5" s="69"/>
      <c r="R5" s="69"/>
      <c r="S5" s="69"/>
      <c r="T5" s="79"/>
      <c r="V5" s="87"/>
      <c r="W5" s="88"/>
      <c r="X5" s="2" t="s">
        <v>6</v>
      </c>
      <c r="Y5" s="2"/>
      <c r="Z5" s="2"/>
      <c r="AA5" s="2"/>
      <c r="AB5" s="2"/>
      <c r="AC5" s="2"/>
      <c r="AD5" s="69"/>
      <c r="AE5" s="69"/>
      <c r="AF5" s="69"/>
      <c r="AG5" s="69"/>
      <c r="AH5" s="69"/>
      <c r="AI5" s="69"/>
      <c r="AJ5" s="69"/>
      <c r="AK5" s="69"/>
      <c r="AL5" s="69"/>
      <c r="AM5" s="79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7"/>
      <c r="B6" s="88"/>
      <c r="C6" s="2" t="s">
        <v>7</v>
      </c>
      <c r="D6" s="2"/>
      <c r="E6" s="2"/>
      <c r="F6" s="2"/>
      <c r="G6" s="2"/>
      <c r="H6" s="2"/>
      <c r="I6" s="2"/>
      <c r="J6" s="2"/>
      <c r="K6" s="69" t="s">
        <v>504</v>
      </c>
      <c r="L6" s="69"/>
      <c r="M6" s="69"/>
      <c r="N6" s="69"/>
      <c r="O6" s="69"/>
      <c r="P6" s="69"/>
      <c r="Q6" s="69"/>
      <c r="R6" s="69"/>
      <c r="S6" s="69"/>
      <c r="T6" s="79"/>
      <c r="V6" s="87"/>
      <c r="W6" s="88"/>
      <c r="X6" s="2" t="s">
        <v>8</v>
      </c>
      <c r="Y6" s="2"/>
      <c r="Z6" s="2"/>
      <c r="AA6" s="2"/>
      <c r="AB6" s="2"/>
      <c r="AC6" s="2"/>
      <c r="AD6" s="69"/>
      <c r="AE6" s="69"/>
      <c r="AF6" s="69"/>
      <c r="AG6" s="69"/>
      <c r="AH6" s="69"/>
      <c r="AI6" s="69"/>
      <c r="AJ6" s="69"/>
      <c r="AK6" s="69"/>
      <c r="AL6" s="69"/>
      <c r="AM6" s="79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7"/>
      <c r="B7" s="88"/>
      <c r="C7" s="2" t="s">
        <v>9</v>
      </c>
      <c r="D7" s="2"/>
      <c r="E7" s="2"/>
      <c r="F7" s="2"/>
      <c r="G7" s="2"/>
      <c r="H7" s="2"/>
      <c r="I7" s="2"/>
      <c r="J7" s="2"/>
      <c r="K7" s="71">
        <f>ROUNDDOWN(R7/20,0)</f>
        <v>0</v>
      </c>
      <c r="L7" s="71"/>
      <c r="M7" s="71"/>
      <c r="N7" s="2" t="s">
        <v>11</v>
      </c>
      <c r="O7" s="23"/>
      <c r="P7" s="23"/>
      <c r="Q7" s="23"/>
      <c r="R7" s="71">
        <f>Conliste!B29+VLOOKUP(A12,Berechnungen!H3:J6,3)</f>
        <v>0</v>
      </c>
      <c r="S7" s="71"/>
      <c r="T7" s="83"/>
      <c r="V7" s="87"/>
      <c r="W7" s="88"/>
      <c r="X7" s="2" t="s">
        <v>10</v>
      </c>
      <c r="Y7" s="2"/>
      <c r="Z7" s="2"/>
      <c r="AA7" s="2"/>
      <c r="AB7" s="2"/>
      <c r="AC7" s="2"/>
      <c r="AD7" s="69"/>
      <c r="AE7" s="69"/>
      <c r="AF7" s="69"/>
      <c r="AG7" s="69"/>
      <c r="AH7" s="69"/>
      <c r="AI7" s="69"/>
      <c r="AJ7" s="69"/>
      <c r="AK7" s="69"/>
      <c r="AL7" s="69"/>
      <c r="AM7" s="79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7"/>
      <c r="B8" s="88"/>
      <c r="C8" s="31" t="s">
        <v>526</v>
      </c>
      <c r="D8" s="2"/>
      <c r="E8" s="2"/>
      <c r="F8" s="2"/>
      <c r="G8" s="2"/>
      <c r="H8" s="2"/>
      <c r="I8" s="2"/>
      <c r="J8" s="2"/>
      <c r="K8" s="71">
        <f>VLOOKUP(A12,Berechnungen!H3:I6,2)+Conliste!E29-15</f>
        <v>0</v>
      </c>
      <c r="L8" s="71"/>
      <c r="M8" s="71"/>
      <c r="N8" s="2" t="s">
        <v>13</v>
      </c>
      <c r="O8" s="2"/>
      <c r="P8" s="2"/>
      <c r="Q8" s="2"/>
      <c r="R8" s="71">
        <f>K8-Berechnungen!I8-Magieblatt!AK8+15</f>
        <v>15</v>
      </c>
      <c r="S8" s="71"/>
      <c r="T8" s="83"/>
      <c r="V8" s="87"/>
      <c r="W8" s="88"/>
      <c r="X8" s="2" t="s">
        <v>12</v>
      </c>
      <c r="Y8" s="2"/>
      <c r="Z8" s="2"/>
      <c r="AA8" s="2"/>
      <c r="AB8" s="2"/>
      <c r="AC8" s="2"/>
      <c r="AD8" s="69"/>
      <c r="AE8" s="69"/>
      <c r="AF8" s="69"/>
      <c r="AG8" s="69"/>
      <c r="AH8" s="69"/>
      <c r="AI8" s="69"/>
      <c r="AJ8" s="69"/>
      <c r="AK8" s="69"/>
      <c r="AL8" s="69"/>
      <c r="AM8" s="79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7"/>
      <c r="B9" s="88"/>
      <c r="C9" s="2" t="s">
        <v>438</v>
      </c>
      <c r="D9" s="2"/>
      <c r="E9" s="2"/>
      <c r="F9" s="2"/>
      <c r="G9" s="2"/>
      <c r="H9" s="2"/>
      <c r="I9" s="2"/>
      <c r="J9" s="2"/>
      <c r="K9" s="96">
        <f>Berechnungen!I10</f>
        <v>3</v>
      </c>
      <c r="L9" s="70"/>
      <c r="M9" s="70"/>
      <c r="N9" s="2" t="s">
        <v>448</v>
      </c>
      <c r="O9" s="2"/>
      <c r="P9" s="2"/>
      <c r="Q9" s="2"/>
      <c r="R9" s="93">
        <f>VLOOKUP(K4,Berechnungen!H32:N43,7)-Magieblatt!AD8</f>
        <v>0</v>
      </c>
      <c r="S9" s="94"/>
      <c r="T9" s="95"/>
      <c r="V9" s="89"/>
      <c r="W9" s="90"/>
      <c r="X9" s="32" t="s">
        <v>14</v>
      </c>
      <c r="Y9" s="32"/>
      <c r="Z9" s="32"/>
      <c r="AA9" s="32"/>
      <c r="AB9" s="32"/>
      <c r="AC9" s="32"/>
      <c r="AD9" s="80"/>
      <c r="AE9" s="81"/>
      <c r="AF9" s="81"/>
      <c r="AG9" s="81"/>
      <c r="AH9" s="81"/>
      <c r="AI9" s="81"/>
      <c r="AJ9" s="81"/>
      <c r="AK9" s="81"/>
      <c r="AL9" s="81"/>
      <c r="AM9" s="82"/>
      <c r="BX9" s="27"/>
      <c r="BZ9" s="59" t="s">
        <v>529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89"/>
      <c r="B10" s="90"/>
      <c r="C10" s="65" t="s">
        <v>538</v>
      </c>
      <c r="D10" s="66"/>
      <c r="E10" s="66"/>
      <c r="F10" s="66"/>
      <c r="G10" s="66"/>
      <c r="H10" s="66"/>
      <c r="I10" s="66"/>
      <c r="J10" s="66"/>
      <c r="K10" s="101" t="s">
        <v>539</v>
      </c>
      <c r="L10" s="101"/>
      <c r="M10" s="101"/>
      <c r="N10" s="101"/>
      <c r="O10" s="101"/>
      <c r="P10" s="101"/>
      <c r="Q10" s="101"/>
      <c r="R10" s="102" t="str">
        <f>VLOOKUP(K10,CH33:CI37,2)</f>
        <v>3 Si</v>
      </c>
      <c r="S10" s="102"/>
      <c r="T10" s="103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532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8" t="s">
        <v>506</v>
      </c>
      <c r="B12" s="68"/>
      <c r="C12" s="68"/>
      <c r="D12" s="68"/>
      <c r="E12" s="68"/>
      <c r="F12" s="68"/>
      <c r="G12" s="68"/>
      <c r="H12" s="68"/>
      <c r="I12" s="68"/>
      <c r="J12" s="84"/>
      <c r="K12" s="84"/>
      <c r="L12" s="84"/>
      <c r="M12" s="84"/>
      <c r="N12" s="84"/>
      <c r="O12" s="84"/>
      <c r="Q12" s="71">
        <v>0</v>
      </c>
      <c r="R12" s="71"/>
      <c r="S12" s="1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BX12" s="27"/>
      <c r="BZ12" s="41" t="s">
        <v>548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9" t="s">
        <v>125</v>
      </c>
      <c r="B13" s="69"/>
      <c r="C13" s="69"/>
      <c r="D13" s="69"/>
      <c r="E13" s="69"/>
      <c r="F13" s="69"/>
      <c r="G13" s="69"/>
      <c r="H13" s="69"/>
      <c r="I13" s="69"/>
      <c r="J13" s="70"/>
      <c r="K13" s="70"/>
      <c r="L13" s="70"/>
      <c r="M13" s="70"/>
      <c r="N13" s="70"/>
      <c r="O13" s="70"/>
      <c r="Q13" s="71">
        <f>VLOOKUP(A13,'.'!$K$2:$L$91,2)</f>
        <v>0</v>
      </c>
      <c r="R13" s="71"/>
      <c r="S13" s="1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BX13" s="27"/>
      <c r="BZ13" s="41" t="s">
        <v>467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9" t="s">
        <v>125</v>
      </c>
      <c r="B14" s="69"/>
      <c r="C14" s="69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Q14" s="71">
        <f>VLOOKUP(A14,'.'!$K$2:$L$91,2)</f>
        <v>0</v>
      </c>
      <c r="R14" s="71"/>
      <c r="S14" s="1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BX14" s="27"/>
      <c r="BZ14" s="41" t="s">
        <v>468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69" t="s">
        <v>125</v>
      </c>
      <c r="B15" s="69"/>
      <c r="C15" s="69"/>
      <c r="D15" s="69"/>
      <c r="E15" s="69"/>
      <c r="F15" s="69"/>
      <c r="G15" s="69"/>
      <c r="H15" s="69"/>
      <c r="I15" s="69"/>
      <c r="J15" s="70"/>
      <c r="K15" s="70"/>
      <c r="L15" s="70"/>
      <c r="M15" s="70"/>
      <c r="N15" s="70"/>
      <c r="O15" s="70"/>
      <c r="Q15" s="71">
        <f>VLOOKUP(A15,'.'!$K$2:$L$91,2)</f>
        <v>0</v>
      </c>
      <c r="R15" s="71"/>
      <c r="S15" s="1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BX15" s="27"/>
      <c r="BZ15" s="41" t="s">
        <v>469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9" t="s">
        <v>125</v>
      </c>
      <c r="B16" s="69"/>
      <c r="C16" s="69"/>
      <c r="D16" s="69"/>
      <c r="E16" s="69"/>
      <c r="F16" s="69"/>
      <c r="G16" s="69"/>
      <c r="H16" s="69"/>
      <c r="I16" s="69"/>
      <c r="J16" s="70"/>
      <c r="K16" s="70"/>
      <c r="L16" s="70"/>
      <c r="M16" s="70"/>
      <c r="N16" s="70"/>
      <c r="O16" s="70"/>
      <c r="Q16" s="71">
        <f>VLOOKUP(A16,'.'!$K$2:$L$91,2)</f>
        <v>0</v>
      </c>
      <c r="R16" s="71"/>
      <c r="S16" s="1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BX16" s="27"/>
      <c r="BZ16" s="41" t="s">
        <v>470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9" t="s">
        <v>125</v>
      </c>
      <c r="B17" s="69"/>
      <c r="C17" s="69"/>
      <c r="D17" s="69"/>
      <c r="E17" s="69"/>
      <c r="F17" s="69"/>
      <c r="G17" s="69"/>
      <c r="H17" s="69"/>
      <c r="I17" s="69"/>
      <c r="J17" s="70"/>
      <c r="K17" s="70"/>
      <c r="L17" s="70"/>
      <c r="M17" s="70"/>
      <c r="N17" s="70"/>
      <c r="O17" s="70"/>
      <c r="Q17" s="71">
        <f>VLOOKUP(A17,'.'!$K$2:$L$91,2)</f>
        <v>0</v>
      </c>
      <c r="R17" s="71"/>
      <c r="S17" s="1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BX17" s="27"/>
      <c r="BZ17" s="41" t="s">
        <v>471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78">
        <f>SUM(Q12:R17)</f>
        <v>0</v>
      </c>
      <c r="R18" s="78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55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ht="10.5" customHeight="1" x14ac:dyDescent="0.2">
      <c r="BZ19" t="s">
        <v>531</v>
      </c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73" t="s">
        <v>450</v>
      </c>
      <c r="U20" s="73"/>
      <c r="V20" s="73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/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69" t="s">
        <v>548</v>
      </c>
      <c r="B21" s="69"/>
      <c r="C21" s="69"/>
      <c r="D21" s="69"/>
      <c r="E21" s="69"/>
      <c r="F21" s="69"/>
      <c r="G21" s="69"/>
      <c r="H21" s="69"/>
      <c r="I21" s="69"/>
      <c r="J21" s="70"/>
      <c r="K21" s="70"/>
      <c r="L21" s="70"/>
      <c r="M21" s="70"/>
      <c r="N21" s="70"/>
      <c r="O21" s="70"/>
      <c r="Q21" s="71">
        <f>Berechnungen!F3</f>
        <v>0</v>
      </c>
      <c r="R21" s="71"/>
      <c r="T21" s="72">
        <v>0</v>
      </c>
      <c r="U21" s="72"/>
      <c r="V21" s="72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BX21" s="27"/>
      <c r="BZ21" s="26" t="s">
        <v>38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9" t="s">
        <v>38</v>
      </c>
      <c r="B22" s="69"/>
      <c r="C22" s="69"/>
      <c r="D22" s="69"/>
      <c r="E22" s="69"/>
      <c r="F22" s="69"/>
      <c r="G22" s="69"/>
      <c r="H22" s="69"/>
      <c r="I22" s="69"/>
      <c r="J22" s="70"/>
      <c r="K22" s="70"/>
      <c r="L22" s="70"/>
      <c r="M22" s="70"/>
      <c r="N22" s="70"/>
      <c r="O22" s="70"/>
      <c r="Q22" s="71">
        <f>Berechnungen!F4</f>
        <v>0</v>
      </c>
      <c r="R22" s="71"/>
      <c r="T22" s="72">
        <v>0</v>
      </c>
      <c r="U22" s="72"/>
      <c r="V22" s="72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BX22" s="27"/>
      <c r="BZ22" s="26" t="s">
        <v>29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9" t="s">
        <v>38</v>
      </c>
      <c r="B23" s="69"/>
      <c r="C23" s="69"/>
      <c r="D23" s="69"/>
      <c r="E23" s="69"/>
      <c r="F23" s="69"/>
      <c r="G23" s="69"/>
      <c r="H23" s="69"/>
      <c r="I23" s="69"/>
      <c r="J23" s="70"/>
      <c r="K23" s="70"/>
      <c r="L23" s="70"/>
      <c r="M23" s="70"/>
      <c r="N23" s="70"/>
      <c r="O23" s="70"/>
      <c r="Q23" s="71">
        <f>Berechnungen!F5</f>
        <v>0</v>
      </c>
      <c r="R23" s="71"/>
      <c r="T23" s="72">
        <v>0</v>
      </c>
      <c r="U23" s="72"/>
      <c r="V23" s="72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BX23" s="27"/>
      <c r="BZ23" s="26" t="s">
        <v>32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9" t="s">
        <v>38</v>
      </c>
      <c r="B24" s="69"/>
      <c r="C24" s="69"/>
      <c r="D24" s="69"/>
      <c r="E24" s="69"/>
      <c r="F24" s="69"/>
      <c r="G24" s="69"/>
      <c r="H24" s="69"/>
      <c r="I24" s="69"/>
      <c r="J24" s="70"/>
      <c r="K24" s="70"/>
      <c r="L24" s="70"/>
      <c r="M24" s="70"/>
      <c r="N24" s="70"/>
      <c r="O24" s="70"/>
      <c r="Q24" s="71">
        <f>Berechnungen!F6</f>
        <v>0</v>
      </c>
      <c r="R24" s="71"/>
      <c r="T24" s="72">
        <v>0</v>
      </c>
      <c r="U24" s="72"/>
      <c r="V24" s="72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BX24" s="27"/>
      <c r="BZ24" s="26" t="s">
        <v>35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9" t="s">
        <v>38</v>
      </c>
      <c r="B25" s="69"/>
      <c r="C25" s="69"/>
      <c r="D25" s="69"/>
      <c r="E25" s="69"/>
      <c r="F25" s="69"/>
      <c r="G25" s="69"/>
      <c r="H25" s="69"/>
      <c r="I25" s="69"/>
      <c r="J25" s="70"/>
      <c r="K25" s="70"/>
      <c r="L25" s="70"/>
      <c r="M25" s="70"/>
      <c r="N25" s="70"/>
      <c r="O25" s="70"/>
      <c r="Q25" s="71">
        <f>Berechnungen!F7</f>
        <v>0</v>
      </c>
      <c r="R25" s="71"/>
      <c r="T25" s="72">
        <v>0</v>
      </c>
      <c r="U25" s="72"/>
      <c r="V25" s="72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BX25" s="27"/>
      <c r="BZ25" s="26" t="s">
        <v>41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9" t="s">
        <v>38</v>
      </c>
      <c r="B26" s="69"/>
      <c r="C26" s="69"/>
      <c r="D26" s="69"/>
      <c r="E26" s="69"/>
      <c r="F26" s="69"/>
      <c r="G26" s="69"/>
      <c r="H26" s="69"/>
      <c r="I26" s="69"/>
      <c r="J26" s="70"/>
      <c r="K26" s="70"/>
      <c r="L26" s="70"/>
      <c r="M26" s="70"/>
      <c r="N26" s="70"/>
      <c r="O26" s="70"/>
      <c r="Q26" s="71">
        <f>Berechnungen!F8</f>
        <v>0</v>
      </c>
      <c r="R26" s="71"/>
      <c r="T26" s="72">
        <v>0</v>
      </c>
      <c r="U26" s="72"/>
      <c r="V26" s="72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BX26" s="27"/>
      <c r="BZ26" s="26" t="s">
        <v>43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25">
      <c r="A27" s="69" t="s">
        <v>38</v>
      </c>
      <c r="B27" s="69"/>
      <c r="C27" s="69"/>
      <c r="D27" s="69"/>
      <c r="E27" s="69"/>
      <c r="F27" s="69"/>
      <c r="G27" s="69"/>
      <c r="H27" s="69"/>
      <c r="I27" s="69"/>
      <c r="J27" s="70"/>
      <c r="K27" s="70"/>
      <c r="L27" s="70"/>
      <c r="M27" s="70"/>
      <c r="N27" s="70"/>
      <c r="O27" s="70"/>
      <c r="P27" s="26"/>
      <c r="Q27" s="71">
        <f>Berechnungen!F9</f>
        <v>0</v>
      </c>
      <c r="R27" s="71"/>
      <c r="S27" s="26"/>
      <c r="T27" s="72">
        <v>0</v>
      </c>
      <c r="U27" s="72"/>
      <c r="V27" s="72"/>
      <c r="W27" s="26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BZ27" s="26" t="s">
        <v>46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A28" s="69" t="s">
        <v>38</v>
      </c>
      <c r="B28" s="69"/>
      <c r="C28" s="69"/>
      <c r="D28" s="69"/>
      <c r="E28" s="69"/>
      <c r="F28" s="69"/>
      <c r="G28" s="69"/>
      <c r="H28" s="69"/>
      <c r="I28" s="69"/>
      <c r="J28" s="70"/>
      <c r="K28" s="70"/>
      <c r="L28" s="70"/>
      <c r="M28" s="70"/>
      <c r="N28" s="70"/>
      <c r="O28" s="70"/>
      <c r="P28" s="26"/>
      <c r="Q28" s="71">
        <f>Berechnungen!F10</f>
        <v>0</v>
      </c>
      <c r="R28" s="71"/>
      <c r="S28" s="26"/>
      <c r="T28" s="72">
        <v>0</v>
      </c>
      <c r="U28" s="72"/>
      <c r="V28" s="72"/>
      <c r="W28" s="26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BZ28" s="59" t="s">
        <v>529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A29" s="69" t="s">
        <v>38</v>
      </c>
      <c r="B29" s="69"/>
      <c r="C29" s="69"/>
      <c r="D29" s="69"/>
      <c r="E29" s="69"/>
      <c r="F29" s="69"/>
      <c r="G29" s="69"/>
      <c r="H29" s="69"/>
      <c r="I29" s="69"/>
      <c r="J29" s="70"/>
      <c r="K29" s="70"/>
      <c r="L29" s="70"/>
      <c r="M29" s="70"/>
      <c r="N29" s="70"/>
      <c r="O29" s="70"/>
      <c r="P29" s="26"/>
      <c r="Q29" s="71">
        <f>Berechnungen!F11</f>
        <v>0</v>
      </c>
      <c r="R29" s="71"/>
      <c r="S29" s="26"/>
      <c r="T29" s="72">
        <v>0</v>
      </c>
      <c r="U29" s="72"/>
      <c r="V29" s="72"/>
      <c r="W29" s="26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BZ29" s="26" t="s">
        <v>51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5" x14ac:dyDescent="0.3">
      <c r="A30" s="75" t="s">
        <v>482</v>
      </c>
      <c r="B30" s="69"/>
      <c r="C30" s="69"/>
      <c r="D30" s="69"/>
      <c r="E30" s="69"/>
      <c r="F30" s="69"/>
      <c r="G30" s="69"/>
      <c r="H30" s="69"/>
      <c r="I30" s="69"/>
      <c r="J30" s="69"/>
      <c r="K30" s="76"/>
      <c r="L30" s="76"/>
      <c r="M30" s="74">
        <f>Berechnungen!I17</f>
        <v>0</v>
      </c>
      <c r="N30" s="74"/>
      <c r="O30"/>
      <c r="P30"/>
      <c r="Q30" s="77">
        <f>SUM(Q21:R29)</f>
        <v>0</v>
      </c>
      <c r="R30" s="77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BX30" s="27"/>
      <c r="BZ30" s="59" t="s">
        <v>532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x14ac:dyDescent="0.2">
      <c r="BX31" s="27"/>
      <c r="BZ31" t="s">
        <v>55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8.75" x14ac:dyDescent="0.3">
      <c r="A32" s="3" t="s">
        <v>21</v>
      </c>
      <c r="B32" s="4"/>
      <c r="C32" s="4"/>
      <c r="D32" s="4"/>
      <c r="E32" s="4"/>
      <c r="F32" s="4"/>
      <c r="G32" s="4"/>
      <c r="H32" s="4"/>
      <c r="I32" s="4"/>
      <c r="J32" s="1"/>
      <c r="K32"/>
      <c r="L32"/>
      <c r="M32" s="1"/>
      <c r="N32" s="2"/>
      <c r="O32" s="2"/>
      <c r="P32" s="2"/>
      <c r="Q32" s="1" t="s">
        <v>19</v>
      </c>
      <c r="R32" s="25"/>
      <c r="S32" s="1"/>
      <c r="T32" s="73" t="s">
        <v>450</v>
      </c>
      <c r="U32" s="73"/>
      <c r="V32" s="73"/>
      <c r="W32"/>
      <c r="X32" s="1" t="s">
        <v>22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BX32" s="27"/>
      <c r="BZ32" t="s">
        <v>531</v>
      </c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68" t="s">
        <v>38</v>
      </c>
      <c r="B33" s="68"/>
      <c r="C33" s="68"/>
      <c r="D33" s="68"/>
      <c r="E33" s="68"/>
      <c r="F33" s="68"/>
      <c r="G33" s="68"/>
      <c r="H33" s="68"/>
      <c r="I33" s="68"/>
      <c r="J33" s="84"/>
      <c r="K33" s="84"/>
      <c r="L33" s="84"/>
      <c r="M33" s="84"/>
      <c r="N33" s="84"/>
      <c r="O33" s="84"/>
      <c r="P33" s="2"/>
      <c r="Q33" s="71">
        <f>Berechnungen!F14</f>
        <v>0</v>
      </c>
      <c r="R33" s="71"/>
      <c r="S33" s="1"/>
      <c r="T33" s="72">
        <v>0</v>
      </c>
      <c r="U33" s="72"/>
      <c r="V33" s="72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67" t="s">
        <v>541</v>
      </c>
      <c r="CI33" s="67" t="s">
        <v>546</v>
      </c>
    </row>
    <row r="34" spans="1:87" s="26" customFormat="1" ht="13.5" x14ac:dyDescent="0.25">
      <c r="A34" s="68" t="s">
        <v>38</v>
      </c>
      <c r="B34" s="68"/>
      <c r="C34" s="68"/>
      <c r="D34" s="68"/>
      <c r="E34" s="68"/>
      <c r="F34" s="68"/>
      <c r="G34" s="68"/>
      <c r="H34" s="68"/>
      <c r="I34" s="68"/>
      <c r="J34" s="84"/>
      <c r="K34" s="84"/>
      <c r="L34" s="84"/>
      <c r="M34" s="84"/>
      <c r="N34" s="84"/>
      <c r="O34" s="84"/>
      <c r="P34" s="4"/>
      <c r="Q34" s="71">
        <f>Berechnungen!F15</f>
        <v>0</v>
      </c>
      <c r="R34" s="71"/>
      <c r="S34" s="4"/>
      <c r="T34" s="72">
        <v>0</v>
      </c>
      <c r="U34" s="72"/>
      <c r="V34" s="72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BX34" s="27"/>
      <c r="CB34" s="10" t="s">
        <v>175</v>
      </c>
      <c r="CC34" s="10" t="s">
        <v>168</v>
      </c>
      <c r="CD34" s="10" t="s">
        <v>175</v>
      </c>
      <c r="CF34" t="s">
        <v>83</v>
      </c>
      <c r="CH34" s="67" t="s">
        <v>539</v>
      </c>
      <c r="CI34" s="67" t="s">
        <v>544</v>
      </c>
    </row>
    <row r="35" spans="1:87" s="26" customFormat="1" ht="13.5" x14ac:dyDescent="0.25">
      <c r="A35" s="68" t="s">
        <v>38</v>
      </c>
      <c r="B35" s="68"/>
      <c r="C35" s="68"/>
      <c r="D35" s="68"/>
      <c r="E35" s="68"/>
      <c r="F35" s="68"/>
      <c r="G35" s="68"/>
      <c r="H35" s="68"/>
      <c r="I35" s="68"/>
      <c r="J35" s="84"/>
      <c r="K35" s="84"/>
      <c r="L35" s="84"/>
      <c r="M35" s="84"/>
      <c r="N35" s="84"/>
      <c r="O35" s="84"/>
      <c r="Q35" s="71">
        <f>Berechnungen!F16</f>
        <v>0</v>
      </c>
      <c r="R35" s="71"/>
      <c r="T35" s="72">
        <v>0</v>
      </c>
      <c r="U35" s="72"/>
      <c r="V35" s="72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BX35" s="27"/>
      <c r="BZ35" s="67" t="s">
        <v>539</v>
      </c>
      <c r="CB35" s="10" t="s">
        <v>185</v>
      </c>
      <c r="CC35" s="10" t="s">
        <v>175</v>
      </c>
      <c r="CD35" s="10" t="s">
        <v>185</v>
      </c>
      <c r="CF35" t="s">
        <v>85</v>
      </c>
      <c r="CH35" s="67" t="s">
        <v>540</v>
      </c>
      <c r="CI35" s="67" t="s">
        <v>545</v>
      </c>
    </row>
    <row r="36" spans="1:87" s="26" customFormat="1" ht="13.5" x14ac:dyDescent="0.25">
      <c r="A36" s="68" t="s">
        <v>38</v>
      </c>
      <c r="B36" s="68"/>
      <c r="C36" s="68"/>
      <c r="D36" s="68"/>
      <c r="E36" s="68"/>
      <c r="F36" s="68"/>
      <c r="G36" s="68"/>
      <c r="H36" s="68"/>
      <c r="I36" s="68"/>
      <c r="J36" s="84"/>
      <c r="K36" s="84"/>
      <c r="L36" s="84"/>
      <c r="M36" s="84"/>
      <c r="N36" s="84"/>
      <c r="O36" s="84"/>
      <c r="Q36" s="71">
        <f>Berechnungen!F17</f>
        <v>0</v>
      </c>
      <c r="R36" s="71"/>
      <c r="T36" s="72">
        <v>0</v>
      </c>
      <c r="U36" s="72"/>
      <c r="V36" s="72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BX36" s="27"/>
      <c r="BZ36" s="67" t="s">
        <v>540</v>
      </c>
      <c r="CB36" s="10" t="s">
        <v>189</v>
      </c>
      <c r="CC36" s="10" t="s">
        <v>185</v>
      </c>
      <c r="CD36" s="10" t="s">
        <v>189</v>
      </c>
      <c r="CF36" t="s">
        <v>87</v>
      </c>
      <c r="CH36" s="67" t="s">
        <v>542</v>
      </c>
      <c r="CI36" s="67" t="s">
        <v>547</v>
      </c>
    </row>
    <row r="37" spans="1:87" s="26" customFormat="1" ht="13.5" x14ac:dyDescent="0.25">
      <c r="A37" s="68" t="s">
        <v>38</v>
      </c>
      <c r="B37" s="68"/>
      <c r="C37" s="68"/>
      <c r="D37" s="68"/>
      <c r="E37" s="68"/>
      <c r="F37" s="68"/>
      <c r="G37" s="68"/>
      <c r="H37" s="68"/>
      <c r="I37" s="68"/>
      <c r="J37" s="84"/>
      <c r="K37" s="84"/>
      <c r="L37" s="84"/>
      <c r="M37" s="84"/>
      <c r="N37" s="84"/>
      <c r="O37" s="84"/>
      <c r="Q37" s="71">
        <f>Berechnungen!F18</f>
        <v>0</v>
      </c>
      <c r="R37" s="71"/>
      <c r="T37" s="72">
        <v>0</v>
      </c>
      <c r="U37" s="72"/>
      <c r="V37" s="72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BX37" s="27"/>
      <c r="BZ37" s="67" t="s">
        <v>541</v>
      </c>
      <c r="CC37" s="10" t="s">
        <v>189</v>
      </c>
      <c r="CF37" s="41" t="s">
        <v>464</v>
      </c>
      <c r="CH37" s="67" t="s">
        <v>543</v>
      </c>
      <c r="CI37" s="67" t="s">
        <v>544</v>
      </c>
    </row>
    <row r="38" spans="1:87" s="26" customFormat="1" ht="13.5" x14ac:dyDescent="0.25">
      <c r="A38" s="68" t="s">
        <v>38</v>
      </c>
      <c r="B38" s="68"/>
      <c r="C38" s="68"/>
      <c r="D38" s="68"/>
      <c r="E38" s="68"/>
      <c r="F38" s="68"/>
      <c r="G38" s="68"/>
      <c r="H38" s="68"/>
      <c r="I38" s="68"/>
      <c r="J38" s="84"/>
      <c r="K38" s="84"/>
      <c r="L38" s="84"/>
      <c r="M38" s="84"/>
      <c r="N38" s="84"/>
      <c r="O38" s="84"/>
      <c r="Q38" s="71">
        <f>Berechnungen!F19</f>
        <v>0</v>
      </c>
      <c r="R38" s="71"/>
      <c r="T38" s="72">
        <v>0</v>
      </c>
      <c r="U38" s="72"/>
      <c r="V38" s="72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BX38" s="27"/>
      <c r="BZ38" s="67" t="s">
        <v>542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68" t="s">
        <v>38</v>
      </c>
      <c r="B39" s="68"/>
      <c r="C39" s="68"/>
      <c r="D39" s="68"/>
      <c r="E39" s="68"/>
      <c r="F39" s="68"/>
      <c r="G39" s="68"/>
      <c r="H39" s="68"/>
      <c r="I39" s="68"/>
      <c r="J39" s="84"/>
      <c r="K39" s="84"/>
      <c r="L39" s="84"/>
      <c r="M39" s="84"/>
      <c r="N39" s="84"/>
      <c r="O39" s="84"/>
      <c r="Q39" s="71">
        <f>Berechnungen!F20</f>
        <v>0</v>
      </c>
      <c r="R39" s="71"/>
      <c r="T39" s="72">
        <v>0</v>
      </c>
      <c r="U39" s="72"/>
      <c r="V39" s="72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BX39" s="27"/>
      <c r="BZ39" s="67" t="s">
        <v>543</v>
      </c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68" t="s">
        <v>38</v>
      </c>
      <c r="B40" s="68"/>
      <c r="C40" s="68"/>
      <c r="D40" s="68"/>
      <c r="E40" s="68"/>
      <c r="F40" s="68"/>
      <c r="G40" s="68"/>
      <c r="H40" s="68"/>
      <c r="I40" s="68"/>
      <c r="J40" s="84"/>
      <c r="K40" s="84"/>
      <c r="L40" s="84"/>
      <c r="M40" s="84"/>
      <c r="N40" s="84"/>
      <c r="O40" s="84"/>
      <c r="Q40" s="71">
        <f>Berechnungen!F21</f>
        <v>0</v>
      </c>
      <c r="R40" s="71"/>
      <c r="T40" s="72">
        <v>0</v>
      </c>
      <c r="U40" s="72"/>
      <c r="V40" s="72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68" t="s">
        <v>38</v>
      </c>
      <c r="B41" s="68"/>
      <c r="C41" s="68"/>
      <c r="D41" s="68"/>
      <c r="E41" s="68"/>
      <c r="F41" s="68"/>
      <c r="G41" s="68"/>
      <c r="H41" s="68"/>
      <c r="I41" s="68"/>
      <c r="J41" s="84"/>
      <c r="K41" s="84"/>
      <c r="L41" s="84"/>
      <c r="M41" s="84"/>
      <c r="N41" s="84"/>
      <c r="O41" s="84"/>
      <c r="Q41" s="71">
        <f>Berechnungen!F22</f>
        <v>0</v>
      </c>
      <c r="R41" s="71"/>
      <c r="T41" s="72">
        <v>0</v>
      </c>
      <c r="U41" s="72"/>
      <c r="V41" s="72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68" t="s">
        <v>38</v>
      </c>
      <c r="B42" s="68"/>
      <c r="C42" s="68"/>
      <c r="D42" s="68"/>
      <c r="E42" s="68"/>
      <c r="F42" s="68"/>
      <c r="G42" s="68"/>
      <c r="H42" s="68"/>
      <c r="I42" s="68"/>
      <c r="J42" s="84"/>
      <c r="K42" s="84"/>
      <c r="L42" s="84"/>
      <c r="M42" s="84"/>
      <c r="N42" s="84"/>
      <c r="O42" s="84"/>
      <c r="Q42" s="71">
        <f>Berechnungen!F23</f>
        <v>0</v>
      </c>
      <c r="R42" s="71"/>
      <c r="T42" s="72">
        <v>0</v>
      </c>
      <c r="U42" s="72"/>
      <c r="V42" s="72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68" t="s">
        <v>38</v>
      </c>
      <c r="B43" s="68"/>
      <c r="C43" s="68"/>
      <c r="D43" s="68"/>
      <c r="E43" s="68"/>
      <c r="F43" s="68"/>
      <c r="G43" s="68"/>
      <c r="H43" s="68"/>
      <c r="I43" s="68"/>
      <c r="J43" s="84"/>
      <c r="K43" s="84"/>
      <c r="L43" s="84"/>
      <c r="M43" s="84"/>
      <c r="N43" s="84"/>
      <c r="O43" s="84"/>
      <c r="Q43" s="71">
        <f>Berechnungen!F24</f>
        <v>0</v>
      </c>
      <c r="R43" s="71"/>
      <c r="T43" s="72">
        <v>0</v>
      </c>
      <c r="U43" s="72"/>
      <c r="V43" s="72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68" t="s">
        <v>38</v>
      </c>
      <c r="B44" s="68"/>
      <c r="C44" s="68"/>
      <c r="D44" s="68"/>
      <c r="E44" s="68"/>
      <c r="F44" s="68"/>
      <c r="G44" s="68"/>
      <c r="H44" s="68"/>
      <c r="I44" s="68"/>
      <c r="J44" s="84"/>
      <c r="K44" s="84"/>
      <c r="L44" s="84"/>
      <c r="M44" s="84"/>
      <c r="N44" s="84"/>
      <c r="O44" s="84"/>
      <c r="Q44" s="71">
        <f>Berechnungen!F25</f>
        <v>0</v>
      </c>
      <c r="R44" s="71"/>
      <c r="T44" s="72">
        <v>0</v>
      </c>
      <c r="U44" s="72"/>
      <c r="V44" s="72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68" t="s">
        <v>38</v>
      </c>
      <c r="B45" s="68"/>
      <c r="C45" s="68"/>
      <c r="D45" s="68"/>
      <c r="E45" s="68"/>
      <c r="F45" s="68"/>
      <c r="G45" s="68"/>
      <c r="H45" s="68"/>
      <c r="I45" s="68"/>
      <c r="J45" s="84"/>
      <c r="K45" s="84"/>
      <c r="L45" s="84"/>
      <c r="M45" s="84"/>
      <c r="N45" s="84"/>
      <c r="O45" s="84"/>
      <c r="Q45" s="71">
        <f>Berechnungen!F26</f>
        <v>0</v>
      </c>
      <c r="R45" s="71"/>
      <c r="T45" s="72">
        <v>0</v>
      </c>
      <c r="U45" s="72"/>
      <c r="V45" s="72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68" t="s">
        <v>38</v>
      </c>
      <c r="B46" s="68"/>
      <c r="C46" s="68"/>
      <c r="D46" s="68"/>
      <c r="E46" s="68"/>
      <c r="F46" s="68"/>
      <c r="G46" s="68"/>
      <c r="H46" s="68"/>
      <c r="I46" s="68"/>
      <c r="J46" s="84"/>
      <c r="K46" s="84"/>
      <c r="L46" s="84"/>
      <c r="M46" s="84"/>
      <c r="N46" s="84"/>
      <c r="O46" s="84"/>
      <c r="Q46" s="71">
        <f>Berechnungen!F27</f>
        <v>0</v>
      </c>
      <c r="R46" s="71"/>
      <c r="T46" s="72">
        <v>0</v>
      </c>
      <c r="U46" s="72"/>
      <c r="V46" s="72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68" t="s">
        <v>38</v>
      </c>
      <c r="B47" s="68"/>
      <c r="C47" s="68"/>
      <c r="D47" s="68"/>
      <c r="E47" s="68"/>
      <c r="F47" s="68"/>
      <c r="G47" s="68"/>
      <c r="H47" s="68"/>
      <c r="I47" s="68"/>
      <c r="J47" s="84"/>
      <c r="K47" s="84"/>
      <c r="L47" s="84"/>
      <c r="M47" s="84"/>
      <c r="N47" s="84"/>
      <c r="O47" s="84"/>
      <c r="Q47" s="71">
        <f>Berechnungen!F28</f>
        <v>0</v>
      </c>
      <c r="R47" s="71"/>
      <c r="T47" s="72">
        <v>0</v>
      </c>
      <c r="U47" s="72"/>
      <c r="V47" s="72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68" t="s">
        <v>38</v>
      </c>
      <c r="B48" s="68"/>
      <c r="C48" s="68"/>
      <c r="D48" s="68"/>
      <c r="E48" s="68"/>
      <c r="F48" s="68"/>
      <c r="G48" s="68"/>
      <c r="H48" s="68"/>
      <c r="I48" s="68"/>
      <c r="J48" s="84"/>
      <c r="K48" s="84"/>
      <c r="L48" s="84"/>
      <c r="M48" s="84"/>
      <c r="N48" s="84"/>
      <c r="O48" s="84"/>
      <c r="Q48" s="71">
        <f>Berechnungen!F29</f>
        <v>0</v>
      </c>
      <c r="R48" s="71"/>
      <c r="T48" s="72">
        <v>0</v>
      </c>
      <c r="U48" s="72"/>
      <c r="V48" s="72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8" t="s">
        <v>38</v>
      </c>
      <c r="B49" s="68"/>
      <c r="C49" s="68"/>
      <c r="D49" s="68"/>
      <c r="E49" s="68"/>
      <c r="F49" s="68"/>
      <c r="G49" s="68"/>
      <c r="H49" s="68"/>
      <c r="I49" s="68"/>
      <c r="J49" s="84"/>
      <c r="K49" s="84"/>
      <c r="L49" s="84"/>
      <c r="M49" s="84"/>
      <c r="N49" s="84"/>
      <c r="O49" s="84"/>
      <c r="Q49" s="71">
        <f>Berechnungen!F30</f>
        <v>0</v>
      </c>
      <c r="R49" s="71"/>
      <c r="T49" s="72">
        <v>0</v>
      </c>
      <c r="U49" s="72"/>
      <c r="V49" s="72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8" t="s">
        <v>38</v>
      </c>
      <c r="B50" s="68"/>
      <c r="C50" s="68"/>
      <c r="D50" s="68"/>
      <c r="E50" s="68"/>
      <c r="F50" s="68"/>
      <c r="G50" s="68"/>
      <c r="H50" s="68"/>
      <c r="I50" s="68"/>
      <c r="J50" s="84"/>
      <c r="K50" s="84"/>
      <c r="L50" s="84"/>
      <c r="M50" s="84"/>
      <c r="N50" s="84"/>
      <c r="O50" s="84"/>
      <c r="Q50" s="71">
        <f>Berechnungen!F31</f>
        <v>0</v>
      </c>
      <c r="R50" s="71"/>
      <c r="T50" s="72">
        <v>0</v>
      </c>
      <c r="U50" s="72"/>
      <c r="V50" s="72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8" t="s">
        <v>38</v>
      </c>
      <c r="B51" s="68"/>
      <c r="C51" s="68"/>
      <c r="D51" s="68"/>
      <c r="E51" s="68"/>
      <c r="F51" s="68"/>
      <c r="G51" s="68"/>
      <c r="H51" s="68"/>
      <c r="I51" s="68"/>
      <c r="J51" s="84"/>
      <c r="K51" s="84"/>
      <c r="L51" s="84"/>
      <c r="M51" s="84"/>
      <c r="N51" s="84"/>
      <c r="O51" s="84"/>
      <c r="Q51" s="71">
        <f>Berechnungen!F32</f>
        <v>0</v>
      </c>
      <c r="R51" s="71"/>
      <c r="T51" s="72">
        <v>0</v>
      </c>
      <c r="U51" s="72"/>
      <c r="V51" s="72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ht="13.5" x14ac:dyDescent="0.25">
      <c r="A52" s="68" t="s">
        <v>38</v>
      </c>
      <c r="B52" s="68"/>
      <c r="C52" s="68"/>
      <c r="D52" s="68"/>
      <c r="E52" s="68"/>
      <c r="F52" s="68"/>
      <c r="G52" s="68"/>
      <c r="H52" s="68"/>
      <c r="I52" s="68"/>
      <c r="J52" s="84"/>
      <c r="K52" s="84"/>
      <c r="L52" s="84"/>
      <c r="M52" s="84"/>
      <c r="N52" s="84"/>
      <c r="O52" s="84"/>
      <c r="P52" s="26"/>
      <c r="Q52" s="71">
        <f>Berechnungen!F33</f>
        <v>0</v>
      </c>
      <c r="R52" s="71"/>
      <c r="S52" s="26"/>
      <c r="T52" s="72">
        <v>0</v>
      </c>
      <c r="U52" s="72"/>
      <c r="V52" s="72"/>
      <c r="W52" s="26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BZ52" s="26"/>
      <c r="CA52" s="26"/>
      <c r="CB52" s="10" t="s">
        <v>70</v>
      </c>
      <c r="CC52" s="10" t="s">
        <v>68</v>
      </c>
      <c r="CD52" s="10" t="s">
        <v>70</v>
      </c>
      <c r="CE52" s="26"/>
      <c r="CF52" t="s">
        <v>530</v>
      </c>
    </row>
    <row r="53" spans="1:84" ht="13.5" x14ac:dyDescent="0.25">
      <c r="A53" s="68" t="s">
        <v>38</v>
      </c>
      <c r="B53" s="68"/>
      <c r="C53" s="68"/>
      <c r="D53" s="68"/>
      <c r="E53" s="68"/>
      <c r="F53" s="68"/>
      <c r="G53" s="68"/>
      <c r="H53" s="68"/>
      <c r="I53" s="68"/>
      <c r="J53" s="84"/>
      <c r="K53" s="84"/>
      <c r="L53" s="84"/>
      <c r="M53" s="84"/>
      <c r="N53" s="84"/>
      <c r="O53" s="84"/>
      <c r="P53" s="26"/>
      <c r="Q53" s="71">
        <f>Berechnungen!F34</f>
        <v>0</v>
      </c>
      <c r="R53" s="71"/>
      <c r="S53" s="26"/>
      <c r="T53" s="72">
        <v>0</v>
      </c>
      <c r="U53" s="72"/>
      <c r="V53" s="72"/>
      <c r="W53" s="26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BZ53" s="26"/>
      <c r="CA53" s="26"/>
      <c r="CB53" s="10" t="s">
        <v>72</v>
      </c>
      <c r="CC53" s="10" t="s">
        <v>70</v>
      </c>
      <c r="CD53" s="10" t="s">
        <v>72</v>
      </c>
      <c r="CE53" s="26"/>
      <c r="CF53" t="s">
        <v>120</v>
      </c>
    </row>
    <row r="54" spans="1:84" ht="13.5" x14ac:dyDescent="0.25">
      <c r="A54" s="68" t="s">
        <v>38</v>
      </c>
      <c r="B54" s="68"/>
      <c r="C54" s="68"/>
      <c r="D54" s="68"/>
      <c r="E54" s="68"/>
      <c r="F54" s="68"/>
      <c r="G54" s="68"/>
      <c r="H54" s="68"/>
      <c r="I54" s="68"/>
      <c r="J54" s="84"/>
      <c r="K54" s="84"/>
      <c r="L54" s="84"/>
      <c r="M54" s="84"/>
      <c r="N54" s="84"/>
      <c r="O54" s="84"/>
      <c r="P54" s="26"/>
      <c r="Q54" s="71">
        <f>Berechnungen!F35</f>
        <v>0</v>
      </c>
      <c r="R54" s="71"/>
      <c r="S54" s="26"/>
      <c r="T54" s="72">
        <v>0</v>
      </c>
      <c r="U54" s="72"/>
      <c r="V54" s="72"/>
      <c r="W54" s="26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BZ54" s="26"/>
      <c r="CA54" s="26"/>
      <c r="CB54" s="21" t="s">
        <v>453</v>
      </c>
      <c r="CC54" s="10" t="s">
        <v>72</v>
      </c>
      <c r="CD54" s="10" t="s">
        <v>74</v>
      </c>
      <c r="CE54" s="26"/>
      <c r="CF54" s="41" t="s">
        <v>466</v>
      </c>
    </row>
    <row r="55" spans="1:84" ht="13.5" x14ac:dyDescent="0.25">
      <c r="Q55" s="104">
        <f>SUM(Q33:R54)</f>
        <v>0</v>
      </c>
      <c r="R55" s="104"/>
      <c r="BZ55" s="21" t="s">
        <v>506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533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534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Q55:R55"/>
    <mergeCell ref="A34:O34"/>
    <mergeCell ref="A35:O35"/>
    <mergeCell ref="A36:O36"/>
    <mergeCell ref="A37:O37"/>
    <mergeCell ref="A38:O38"/>
    <mergeCell ref="A39:O39"/>
    <mergeCell ref="Q54:R54"/>
    <mergeCell ref="Q52:R52"/>
    <mergeCell ref="A49:O49"/>
    <mergeCell ref="A50:O50"/>
    <mergeCell ref="A43:O43"/>
    <mergeCell ref="A44:O44"/>
    <mergeCell ref="A41:O41"/>
    <mergeCell ref="A42:O42"/>
    <mergeCell ref="Q40:R40"/>
    <mergeCell ref="Q36:R36"/>
    <mergeCell ref="Q41:R41"/>
    <mergeCell ref="X54:AM54"/>
    <mergeCell ref="A53:O53"/>
    <mergeCell ref="A54:O54"/>
    <mergeCell ref="T53:V53"/>
    <mergeCell ref="T54:V54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X51:AM51"/>
    <mergeCell ref="Q53:R53"/>
    <mergeCell ref="X52:AM52"/>
    <mergeCell ref="X49:AM49"/>
    <mergeCell ref="X50:AM50"/>
    <mergeCell ref="Q49:R49"/>
    <mergeCell ref="Q47:R47"/>
    <mergeCell ref="Q45:R45"/>
    <mergeCell ref="T48:V48"/>
    <mergeCell ref="X53:AM53"/>
    <mergeCell ref="A51:O51"/>
    <mergeCell ref="A52:O52"/>
    <mergeCell ref="T51:V51"/>
    <mergeCell ref="T52:V52"/>
    <mergeCell ref="Q51:R51"/>
    <mergeCell ref="T49:V49"/>
    <mergeCell ref="T50:V50"/>
    <mergeCell ref="Q50:R50"/>
    <mergeCell ref="T43:V43"/>
    <mergeCell ref="T44:V44"/>
    <mergeCell ref="Q44:R44"/>
    <mergeCell ref="X43:AM43"/>
    <mergeCell ref="X44:AM44"/>
    <mergeCell ref="Q48:R48"/>
    <mergeCell ref="X47:AM47"/>
    <mergeCell ref="X48:AM48"/>
    <mergeCell ref="A45:O45"/>
    <mergeCell ref="A46:O46"/>
    <mergeCell ref="T45:V45"/>
    <mergeCell ref="T46:V46"/>
    <mergeCell ref="Q46:R46"/>
    <mergeCell ref="Q43:R43"/>
    <mergeCell ref="X45:AM45"/>
    <mergeCell ref="X46:AM46"/>
    <mergeCell ref="A47:O47"/>
    <mergeCell ref="A48:O48"/>
    <mergeCell ref="T47:V47"/>
    <mergeCell ref="X40:AM40"/>
    <mergeCell ref="A40:O40"/>
    <mergeCell ref="Q42:R42"/>
    <mergeCell ref="X41:AM41"/>
    <mergeCell ref="T39:V39"/>
    <mergeCell ref="X42:AM42"/>
    <mergeCell ref="T40:V40"/>
    <mergeCell ref="T41:V41"/>
    <mergeCell ref="T42:V42"/>
    <mergeCell ref="X35:AM35"/>
    <mergeCell ref="Q37:R37"/>
    <mergeCell ref="X36:AM36"/>
    <mergeCell ref="T35:V35"/>
    <mergeCell ref="T36:V36"/>
    <mergeCell ref="Q38:R38"/>
    <mergeCell ref="X37:AM37"/>
    <mergeCell ref="Q39:R39"/>
    <mergeCell ref="X38:AM38"/>
    <mergeCell ref="T37:V37"/>
    <mergeCell ref="T38:V38"/>
    <mergeCell ref="X39:AM39"/>
    <mergeCell ref="A13:O13"/>
    <mergeCell ref="A14:O14"/>
    <mergeCell ref="Q13:R13"/>
    <mergeCell ref="A15:O15"/>
    <mergeCell ref="Q14:R14"/>
    <mergeCell ref="T14:AI14"/>
    <mergeCell ref="X21:AM21"/>
    <mergeCell ref="X33:AM33"/>
    <mergeCell ref="Q35:R35"/>
    <mergeCell ref="X34:AM34"/>
    <mergeCell ref="Q33:R33"/>
    <mergeCell ref="X25:AM25"/>
    <mergeCell ref="A21:O21"/>
    <mergeCell ref="A22:O22"/>
    <mergeCell ref="A23:O23"/>
    <mergeCell ref="A24:O24"/>
    <mergeCell ref="A25:O25"/>
    <mergeCell ref="T26:V26"/>
    <mergeCell ref="T33:V33"/>
    <mergeCell ref="T34:V34"/>
    <mergeCell ref="Q34:R34"/>
    <mergeCell ref="A33:O33"/>
    <mergeCell ref="Q15:R15"/>
    <mergeCell ref="Q25:R25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32:V32"/>
    <mergeCell ref="M30:N30"/>
    <mergeCell ref="A30:L30"/>
    <mergeCell ref="Q30:R30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A27:O27"/>
    <mergeCell ref="Q27:R27"/>
    <mergeCell ref="T27:V27"/>
    <mergeCell ref="X27:AM27"/>
    <mergeCell ref="A28:O28"/>
    <mergeCell ref="Q28:R28"/>
    <mergeCell ref="T28:V28"/>
    <mergeCell ref="X28:AM28"/>
    <mergeCell ref="A29:O29"/>
    <mergeCell ref="Q29:R29"/>
    <mergeCell ref="T29:V29"/>
    <mergeCell ref="X29:AM29"/>
  </mergeCells>
  <phoneticPr fontId="10" type="noConversion"/>
  <dataValidations count="14"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K3">
      <formula1>$CZ$2:$CZ$10</formula1>
    </dataValidation>
    <dataValidation type="whole" allowBlank="1" showInputMessage="1" showErrorMessage="1" sqref="T21:V29 T33:V54">
      <formula1>-10</formula1>
      <formula2>10</formula2>
    </dataValidation>
    <dataValidation type="list" allowBlank="1" showInputMessage="1" showErrorMessage="1" sqref="X21:AM29">
      <formula1>$BZ$3:$BZ$19</formula1>
    </dataValidation>
    <dataValidation type="list" allowBlank="1" showInputMessage="1" showErrorMessage="1" sqref="A22:O29">
      <formula1>$BZ$21:$BZ$32</formula1>
    </dataValidation>
    <dataValidation type="list" allowBlank="1" showInputMessage="1" showErrorMessage="1" sqref="A21:O21">
      <formula1>$BZ$12:$BZ$17</formula1>
    </dataValidation>
    <dataValidation type="list" allowBlank="1" showInputMessage="1" showErrorMessage="1" sqref="K10:Q10">
      <formula1>$BZ$35:$BZ$39</formula1>
    </dataValidation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B32:E32">
      <formula1>$BZ$3:$BZ$78</formula1>
    </dataValidation>
    <dataValidation type="list" allowBlank="1" showInputMessage="1" showErrorMessage="1" sqref="Y32:AM32">
      <formula1>$BZ$4:$BZ$79</formula1>
    </dataValidation>
    <dataValidation type="list" allowBlank="1" showInputMessage="1" showErrorMessage="1" sqref="A33:O54 X33:AM54">
      <formula1>$CF$2:$CF$111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56" sqref="T56:V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5" t="s">
        <v>16</v>
      </c>
      <c r="AL1" s="106"/>
      <c r="AM1" s="106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2"/>
      <c r="AD2" s="107"/>
      <c r="AE2" s="107"/>
      <c r="AF2" s="107"/>
      <c r="AG2" s="107"/>
      <c r="AH2" s="107"/>
      <c r="AI2" s="107"/>
      <c r="AJ2" s="1"/>
      <c r="AK2" s="107"/>
      <c r="AL2" s="108"/>
      <c r="AM2" s="108"/>
      <c r="BZ2" s="4"/>
      <c r="CA2" s="4"/>
      <c r="CB2" s="4"/>
      <c r="CC2" s="4"/>
      <c r="CD2" s="4"/>
      <c r="CE2" s="4"/>
    </row>
    <row r="3" spans="1:88" ht="13.5" customHeight="1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2"/>
      <c r="AD3" s="107"/>
      <c r="AE3" s="107"/>
      <c r="AF3" s="107"/>
      <c r="AG3" s="107"/>
      <c r="AH3" s="107"/>
      <c r="AI3" s="107"/>
      <c r="AJ3" s="1"/>
      <c r="AK3" s="109"/>
      <c r="AL3" s="110"/>
      <c r="AM3" s="110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2"/>
      <c r="AD4" s="107"/>
      <c r="AE4" s="107"/>
      <c r="AF4" s="107"/>
      <c r="AG4" s="107"/>
      <c r="AH4" s="107"/>
      <c r="AI4" s="107"/>
      <c r="AJ4" s="1"/>
      <c r="AK4" s="109"/>
      <c r="AL4" s="110"/>
      <c r="AM4" s="110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2"/>
      <c r="AD5" s="107"/>
      <c r="AE5" s="107"/>
      <c r="AF5" s="107"/>
      <c r="AG5" s="107"/>
      <c r="AH5" s="107"/>
      <c r="AI5" s="107"/>
      <c r="AJ5" s="1"/>
      <c r="AK5" s="109"/>
      <c r="AL5" s="110"/>
      <c r="AM5" s="110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2"/>
      <c r="AD6" s="107"/>
      <c r="AE6" s="107"/>
      <c r="AF6" s="107"/>
      <c r="AG6" s="107"/>
      <c r="AH6" s="107"/>
      <c r="AI6" s="107"/>
      <c r="AJ6" s="1"/>
      <c r="AK6" s="109"/>
      <c r="AL6" s="110"/>
      <c r="AM6" s="110"/>
      <c r="CE6" t="s">
        <v>452</v>
      </c>
      <c r="CI6" s="14" t="s">
        <v>315</v>
      </c>
      <c r="CJ6" s="12"/>
    </row>
    <row r="7" spans="1:88" ht="13.5" customHeight="1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2"/>
      <c r="AD7" s="107"/>
      <c r="AE7" s="107"/>
      <c r="AF7" s="107"/>
      <c r="AG7" s="107"/>
      <c r="AH7" s="107"/>
      <c r="AI7" s="107"/>
      <c r="AJ7" s="1"/>
      <c r="AK7" s="109"/>
      <c r="AL7" s="110"/>
      <c r="AM7" s="110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1">
        <f>SUM(AD2:AI7)</f>
        <v>0</v>
      </c>
      <c r="AE8" s="111"/>
      <c r="AF8" s="111"/>
      <c r="AG8" s="111"/>
      <c r="AH8" s="111"/>
      <c r="AI8" s="111"/>
      <c r="AJ8" s="1"/>
      <c r="AK8" s="112">
        <f>SUM(AK2:AM7)</f>
        <v>0</v>
      </c>
      <c r="AL8" s="113"/>
      <c r="AM8" s="113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73" t="s">
        <v>450</v>
      </c>
      <c r="U10" s="73"/>
      <c r="V10" s="73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8" t="s">
        <v>125</v>
      </c>
      <c r="B11" s="68"/>
      <c r="C11" s="68"/>
      <c r="D11" s="68"/>
      <c r="E11" s="68"/>
      <c r="F11" s="68"/>
      <c r="G11" s="68"/>
      <c r="H11" s="68"/>
      <c r="I11" s="68"/>
      <c r="J11" s="84"/>
      <c r="K11" s="84"/>
      <c r="L11" s="84"/>
      <c r="M11" s="84"/>
      <c r="N11" s="84"/>
      <c r="O11" s="84"/>
      <c r="P11" s="2"/>
      <c r="Q11" s="71">
        <f>Berechnungen!F38</f>
        <v>0</v>
      </c>
      <c r="R11" s="71"/>
      <c r="S11" s="1"/>
      <c r="T11" s="72">
        <v>0</v>
      </c>
      <c r="U11" s="72"/>
      <c r="V11" s="72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CI11" s="13" t="s">
        <v>316</v>
      </c>
      <c r="CJ11" s="13"/>
    </row>
    <row r="12" spans="1:88" ht="13.5" customHeight="1" x14ac:dyDescent="0.25">
      <c r="A12" s="68" t="s">
        <v>125</v>
      </c>
      <c r="B12" s="68"/>
      <c r="C12" s="68"/>
      <c r="D12" s="68"/>
      <c r="E12" s="68"/>
      <c r="F12" s="68"/>
      <c r="G12" s="68"/>
      <c r="H12" s="68"/>
      <c r="I12" s="68"/>
      <c r="J12" s="84"/>
      <c r="K12" s="84"/>
      <c r="L12" s="84"/>
      <c r="M12" s="84"/>
      <c r="N12" s="84"/>
      <c r="O12" s="84"/>
      <c r="P12" s="2"/>
      <c r="Q12" s="71">
        <f>Berechnungen!F39</f>
        <v>0</v>
      </c>
      <c r="R12" s="71"/>
      <c r="S12" s="1"/>
      <c r="T12" s="72">
        <v>0</v>
      </c>
      <c r="U12" s="72"/>
      <c r="V12" s="72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CI12" s="13" t="s">
        <v>205</v>
      </c>
      <c r="CJ12" s="13"/>
    </row>
    <row r="13" spans="1:88" ht="13.5" customHeight="1" x14ac:dyDescent="0.25">
      <c r="A13" s="68" t="s">
        <v>125</v>
      </c>
      <c r="B13" s="68"/>
      <c r="C13" s="68"/>
      <c r="D13" s="68"/>
      <c r="E13" s="68"/>
      <c r="F13" s="68"/>
      <c r="G13" s="68"/>
      <c r="H13" s="68"/>
      <c r="I13" s="68"/>
      <c r="J13" s="84"/>
      <c r="K13" s="84"/>
      <c r="L13" s="84"/>
      <c r="M13" s="84"/>
      <c r="N13" s="84"/>
      <c r="O13" s="84"/>
      <c r="P13" s="2"/>
      <c r="Q13" s="71">
        <f>Berechnungen!F40</f>
        <v>0</v>
      </c>
      <c r="R13" s="71"/>
      <c r="S13" s="1"/>
      <c r="T13" s="72">
        <v>0</v>
      </c>
      <c r="U13" s="72"/>
      <c r="V13" s="72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CI13" s="13" t="s">
        <v>286</v>
      </c>
      <c r="CJ13" s="13"/>
    </row>
    <row r="14" spans="1:88" ht="13.5" customHeight="1" x14ac:dyDescent="0.25">
      <c r="A14" s="68" t="s">
        <v>125</v>
      </c>
      <c r="B14" s="68"/>
      <c r="C14" s="68"/>
      <c r="D14" s="68"/>
      <c r="E14" s="68"/>
      <c r="F14" s="68"/>
      <c r="G14" s="68"/>
      <c r="H14" s="68"/>
      <c r="I14" s="68"/>
      <c r="J14" s="84"/>
      <c r="K14" s="84"/>
      <c r="L14" s="84"/>
      <c r="M14" s="84"/>
      <c r="N14" s="84"/>
      <c r="O14" s="84"/>
      <c r="P14" s="2"/>
      <c r="Q14" s="71">
        <f>Berechnungen!F41</f>
        <v>0</v>
      </c>
      <c r="R14" s="71"/>
      <c r="S14" s="1"/>
      <c r="T14" s="72">
        <v>0</v>
      </c>
      <c r="U14" s="72"/>
      <c r="V14" s="72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CE14" s="4"/>
      <c r="CI14" s="13" t="s">
        <v>206</v>
      </c>
      <c r="CJ14" s="13"/>
    </row>
    <row r="15" spans="1:88" ht="13.5" customHeight="1" x14ac:dyDescent="0.25">
      <c r="A15" s="68" t="s">
        <v>125</v>
      </c>
      <c r="B15" s="68"/>
      <c r="C15" s="68"/>
      <c r="D15" s="68"/>
      <c r="E15" s="68"/>
      <c r="F15" s="68"/>
      <c r="G15" s="68"/>
      <c r="H15" s="68"/>
      <c r="I15" s="68"/>
      <c r="J15" s="84"/>
      <c r="K15" s="84"/>
      <c r="L15" s="84"/>
      <c r="M15" s="84"/>
      <c r="N15" s="84"/>
      <c r="O15" s="84"/>
      <c r="P15" s="2"/>
      <c r="Q15" s="71">
        <f>Berechnungen!F42</f>
        <v>0</v>
      </c>
      <c r="R15" s="71"/>
      <c r="S15" s="1"/>
      <c r="T15" s="72">
        <v>0</v>
      </c>
      <c r="U15" s="72"/>
      <c r="V15" s="72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8" t="s">
        <v>125</v>
      </c>
      <c r="B16" s="68"/>
      <c r="C16" s="68"/>
      <c r="D16" s="68"/>
      <c r="E16" s="68"/>
      <c r="F16" s="68"/>
      <c r="G16" s="68"/>
      <c r="H16" s="68"/>
      <c r="I16" s="68"/>
      <c r="J16" s="84"/>
      <c r="K16" s="84"/>
      <c r="L16" s="84"/>
      <c r="M16" s="84"/>
      <c r="N16" s="84"/>
      <c r="O16" s="84"/>
      <c r="P16" s="2"/>
      <c r="Q16" s="71">
        <f>Berechnungen!F43</f>
        <v>0</v>
      </c>
      <c r="R16" s="71"/>
      <c r="S16" s="1"/>
      <c r="T16" s="72">
        <v>0</v>
      </c>
      <c r="U16" s="72"/>
      <c r="V16" s="72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CI16" s="13" t="s">
        <v>207</v>
      </c>
      <c r="CJ16" s="13"/>
    </row>
    <row r="17" spans="1:88" ht="13.5" customHeight="1" x14ac:dyDescent="0.25">
      <c r="A17" s="68" t="s">
        <v>125</v>
      </c>
      <c r="B17" s="68"/>
      <c r="C17" s="68"/>
      <c r="D17" s="68"/>
      <c r="E17" s="68"/>
      <c r="F17" s="68"/>
      <c r="G17" s="68"/>
      <c r="H17" s="68"/>
      <c r="I17" s="68"/>
      <c r="J17" s="84"/>
      <c r="K17" s="84"/>
      <c r="L17" s="84"/>
      <c r="M17" s="84"/>
      <c r="N17" s="84"/>
      <c r="O17" s="84"/>
      <c r="P17" s="2"/>
      <c r="Q17" s="71">
        <f>Berechnungen!F44</f>
        <v>0</v>
      </c>
      <c r="R17" s="71"/>
      <c r="S17" s="1"/>
      <c r="T17" s="72">
        <v>0</v>
      </c>
      <c r="U17" s="72"/>
      <c r="V17" s="72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CI17" s="13" t="s">
        <v>208</v>
      </c>
      <c r="CJ17" s="13"/>
    </row>
    <row r="18" spans="1:88" ht="13.5" customHeight="1" x14ac:dyDescent="0.25">
      <c r="A18" s="68" t="s">
        <v>125</v>
      </c>
      <c r="B18" s="68"/>
      <c r="C18" s="68"/>
      <c r="D18" s="68"/>
      <c r="E18" s="68"/>
      <c r="F18" s="68"/>
      <c r="G18" s="68"/>
      <c r="H18" s="68"/>
      <c r="I18" s="68"/>
      <c r="J18" s="84"/>
      <c r="K18" s="84"/>
      <c r="L18" s="84"/>
      <c r="M18" s="84"/>
      <c r="N18" s="84"/>
      <c r="O18" s="84"/>
      <c r="P18" s="2"/>
      <c r="Q18" s="71">
        <f>Berechnungen!F45</f>
        <v>0</v>
      </c>
      <c r="R18" s="71"/>
      <c r="S18" s="1"/>
      <c r="T18" s="72">
        <v>0</v>
      </c>
      <c r="U18" s="72"/>
      <c r="V18" s="72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CI18" s="13" t="s">
        <v>209</v>
      </c>
      <c r="CJ18" s="13"/>
    </row>
    <row r="19" spans="1:88" ht="13.5" customHeight="1" x14ac:dyDescent="0.25">
      <c r="A19" s="68" t="s">
        <v>125</v>
      </c>
      <c r="B19" s="68"/>
      <c r="C19" s="68"/>
      <c r="D19" s="68"/>
      <c r="E19" s="68"/>
      <c r="F19" s="68"/>
      <c r="G19" s="68"/>
      <c r="H19" s="68"/>
      <c r="I19" s="68"/>
      <c r="J19" s="84"/>
      <c r="K19" s="84"/>
      <c r="L19" s="84"/>
      <c r="M19" s="84"/>
      <c r="N19" s="84"/>
      <c r="O19" s="84"/>
      <c r="P19" s="2"/>
      <c r="Q19" s="71">
        <f>Berechnungen!F46</f>
        <v>0</v>
      </c>
      <c r="R19" s="71"/>
      <c r="S19" s="1"/>
      <c r="T19" s="72">
        <v>0</v>
      </c>
      <c r="U19" s="72"/>
      <c r="V19" s="72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CI19" s="13" t="s">
        <v>210</v>
      </c>
      <c r="CJ19" s="13"/>
    </row>
    <row r="20" spans="1:88" ht="13.5" customHeight="1" x14ac:dyDescent="0.25">
      <c r="A20" s="68" t="s">
        <v>125</v>
      </c>
      <c r="B20" s="68"/>
      <c r="C20" s="68"/>
      <c r="D20" s="68"/>
      <c r="E20" s="68"/>
      <c r="F20" s="68"/>
      <c r="G20" s="68"/>
      <c r="H20" s="68"/>
      <c r="I20" s="68"/>
      <c r="J20" s="84"/>
      <c r="K20" s="84"/>
      <c r="L20" s="84"/>
      <c r="M20" s="84"/>
      <c r="N20" s="84"/>
      <c r="O20" s="84"/>
      <c r="P20" s="2"/>
      <c r="Q20" s="71">
        <f>Berechnungen!F47</f>
        <v>0</v>
      </c>
      <c r="R20" s="71"/>
      <c r="S20" s="1"/>
      <c r="T20" s="72">
        <v>0</v>
      </c>
      <c r="U20" s="72"/>
      <c r="V20" s="72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CI20" s="13" t="s">
        <v>211</v>
      </c>
      <c r="CJ20" s="13"/>
    </row>
    <row r="21" spans="1:88" ht="13.5" customHeight="1" x14ac:dyDescent="0.25">
      <c r="A21" s="68" t="s">
        <v>125</v>
      </c>
      <c r="B21" s="68"/>
      <c r="C21" s="68"/>
      <c r="D21" s="68"/>
      <c r="E21" s="68"/>
      <c r="F21" s="68"/>
      <c r="G21" s="68"/>
      <c r="H21" s="68"/>
      <c r="I21" s="68"/>
      <c r="J21" s="84"/>
      <c r="K21" s="84"/>
      <c r="L21" s="84"/>
      <c r="M21" s="84"/>
      <c r="N21" s="84"/>
      <c r="O21" s="84"/>
      <c r="P21" s="2"/>
      <c r="Q21" s="71">
        <f>Berechnungen!F48</f>
        <v>0</v>
      </c>
      <c r="R21" s="71"/>
      <c r="S21" s="1"/>
      <c r="T21" s="72">
        <v>0</v>
      </c>
      <c r="U21" s="72"/>
      <c r="V21" s="72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CI21" s="13" t="s">
        <v>212</v>
      </c>
      <c r="CJ21" s="13"/>
    </row>
    <row r="22" spans="1:88" ht="13.5" customHeight="1" x14ac:dyDescent="0.25">
      <c r="A22" s="68" t="s">
        <v>125</v>
      </c>
      <c r="B22" s="68"/>
      <c r="C22" s="68"/>
      <c r="D22" s="68"/>
      <c r="E22" s="68"/>
      <c r="F22" s="68"/>
      <c r="G22" s="68"/>
      <c r="H22" s="68"/>
      <c r="I22" s="68"/>
      <c r="J22" s="84"/>
      <c r="K22" s="84"/>
      <c r="L22" s="84"/>
      <c r="M22" s="84"/>
      <c r="N22" s="84"/>
      <c r="O22" s="84"/>
      <c r="P22" s="2"/>
      <c r="Q22" s="71">
        <f>Berechnungen!F49</f>
        <v>0</v>
      </c>
      <c r="R22" s="71"/>
      <c r="S22" s="1"/>
      <c r="T22" s="72">
        <v>0</v>
      </c>
      <c r="U22" s="72"/>
      <c r="V22" s="72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CI22" s="13" t="s">
        <v>213</v>
      </c>
      <c r="CJ22" s="13"/>
    </row>
    <row r="23" spans="1:88" ht="13.5" customHeight="1" x14ac:dyDescent="0.25">
      <c r="A23" s="68" t="s">
        <v>125</v>
      </c>
      <c r="B23" s="68"/>
      <c r="C23" s="68"/>
      <c r="D23" s="68"/>
      <c r="E23" s="68"/>
      <c r="F23" s="68"/>
      <c r="G23" s="68"/>
      <c r="H23" s="68"/>
      <c r="I23" s="68"/>
      <c r="J23" s="84"/>
      <c r="K23" s="84"/>
      <c r="L23" s="84"/>
      <c r="M23" s="84"/>
      <c r="N23" s="84"/>
      <c r="O23" s="84"/>
      <c r="P23" s="2"/>
      <c r="Q23" s="71">
        <f>Berechnungen!F50</f>
        <v>0</v>
      </c>
      <c r="R23" s="71"/>
      <c r="S23" s="1"/>
      <c r="T23" s="72">
        <v>0</v>
      </c>
      <c r="U23" s="72"/>
      <c r="V23" s="72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CI23" s="13" t="s">
        <v>359</v>
      </c>
      <c r="CJ23" s="13"/>
    </row>
    <row r="24" spans="1:88" ht="13.5" customHeight="1" x14ac:dyDescent="0.25">
      <c r="A24" s="68" t="s">
        <v>125</v>
      </c>
      <c r="B24" s="68"/>
      <c r="C24" s="68"/>
      <c r="D24" s="68"/>
      <c r="E24" s="68"/>
      <c r="F24" s="68"/>
      <c r="G24" s="68"/>
      <c r="H24" s="68"/>
      <c r="I24" s="68"/>
      <c r="J24" s="84"/>
      <c r="K24" s="84"/>
      <c r="L24" s="84"/>
      <c r="M24" s="84"/>
      <c r="N24" s="84"/>
      <c r="O24" s="84"/>
      <c r="P24" s="2"/>
      <c r="Q24" s="71">
        <f>Berechnungen!F51</f>
        <v>0</v>
      </c>
      <c r="R24" s="71"/>
      <c r="S24" s="1"/>
      <c r="T24" s="72">
        <v>0</v>
      </c>
      <c r="U24" s="72"/>
      <c r="V24" s="72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CI24" s="13" t="s">
        <v>346</v>
      </c>
      <c r="CJ24" s="13"/>
    </row>
    <row r="25" spans="1:88" ht="13.5" customHeight="1" x14ac:dyDescent="0.25">
      <c r="A25" s="68" t="s">
        <v>125</v>
      </c>
      <c r="B25" s="68"/>
      <c r="C25" s="68"/>
      <c r="D25" s="68"/>
      <c r="E25" s="68"/>
      <c r="F25" s="68"/>
      <c r="G25" s="68"/>
      <c r="H25" s="68"/>
      <c r="I25" s="68"/>
      <c r="J25" s="84"/>
      <c r="K25" s="84"/>
      <c r="L25" s="84"/>
      <c r="M25" s="84"/>
      <c r="N25" s="84"/>
      <c r="O25" s="84"/>
      <c r="P25" s="2"/>
      <c r="Q25" s="71">
        <f>Berechnungen!F52</f>
        <v>0</v>
      </c>
      <c r="R25" s="71"/>
      <c r="S25" s="1"/>
      <c r="T25" s="72">
        <v>0</v>
      </c>
      <c r="U25" s="72"/>
      <c r="V25" s="72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CI25" s="13" t="s">
        <v>53</v>
      </c>
      <c r="CJ25" s="13"/>
    </row>
    <row r="26" spans="1:88" ht="13.5" customHeight="1" x14ac:dyDescent="0.25">
      <c r="A26" s="68" t="s">
        <v>125</v>
      </c>
      <c r="B26" s="68"/>
      <c r="C26" s="68"/>
      <c r="D26" s="68"/>
      <c r="E26" s="68"/>
      <c r="F26" s="68"/>
      <c r="G26" s="68"/>
      <c r="H26" s="68"/>
      <c r="I26" s="68"/>
      <c r="J26" s="84"/>
      <c r="K26" s="84"/>
      <c r="L26" s="84"/>
      <c r="M26" s="84"/>
      <c r="N26" s="84"/>
      <c r="O26" s="84"/>
      <c r="P26" s="2"/>
      <c r="Q26" s="71">
        <f>Berechnungen!F53</f>
        <v>0</v>
      </c>
      <c r="R26" s="71"/>
      <c r="S26" s="1"/>
      <c r="T26" s="72">
        <v>0</v>
      </c>
      <c r="U26" s="72"/>
      <c r="V26" s="72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CI26" s="14" t="s">
        <v>360</v>
      </c>
      <c r="CJ26" s="13"/>
    </row>
    <row r="27" spans="1:88" ht="13.5" customHeight="1" x14ac:dyDescent="0.25">
      <c r="A27" s="68" t="s">
        <v>125</v>
      </c>
      <c r="B27" s="68"/>
      <c r="C27" s="68"/>
      <c r="D27" s="68"/>
      <c r="E27" s="68"/>
      <c r="F27" s="68"/>
      <c r="G27" s="68"/>
      <c r="H27" s="68"/>
      <c r="I27" s="68"/>
      <c r="J27" s="84"/>
      <c r="K27" s="84"/>
      <c r="L27" s="84"/>
      <c r="M27" s="84"/>
      <c r="N27" s="84"/>
      <c r="O27" s="84"/>
      <c r="P27" s="2"/>
      <c r="Q27" s="71">
        <f>Berechnungen!F54</f>
        <v>0</v>
      </c>
      <c r="R27" s="71"/>
      <c r="S27" s="1"/>
      <c r="T27" s="72">
        <v>0</v>
      </c>
      <c r="U27" s="72"/>
      <c r="V27" s="72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CI27" s="14" t="s">
        <v>386</v>
      </c>
      <c r="CJ27" s="13"/>
    </row>
    <row r="28" spans="1:88" ht="13.5" customHeight="1" x14ac:dyDescent="0.25">
      <c r="A28" s="68" t="s">
        <v>125</v>
      </c>
      <c r="B28" s="68"/>
      <c r="C28" s="68"/>
      <c r="D28" s="68"/>
      <c r="E28" s="68"/>
      <c r="F28" s="68"/>
      <c r="G28" s="68"/>
      <c r="H28" s="68"/>
      <c r="I28" s="68"/>
      <c r="J28" s="84"/>
      <c r="K28" s="84"/>
      <c r="L28" s="84"/>
      <c r="M28" s="84"/>
      <c r="N28" s="84"/>
      <c r="O28" s="84"/>
      <c r="P28" s="2"/>
      <c r="Q28" s="71">
        <f>Berechnungen!F55</f>
        <v>0</v>
      </c>
      <c r="R28" s="71"/>
      <c r="S28" s="1"/>
      <c r="T28" s="72">
        <v>0</v>
      </c>
      <c r="U28" s="72"/>
      <c r="V28" s="72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CI28" s="14" t="s">
        <v>361</v>
      </c>
      <c r="CJ28" s="13"/>
    </row>
    <row r="29" spans="1:88" ht="13.5" customHeight="1" x14ac:dyDescent="0.25">
      <c r="A29" s="68" t="s">
        <v>125</v>
      </c>
      <c r="B29" s="68"/>
      <c r="C29" s="68"/>
      <c r="D29" s="68"/>
      <c r="E29" s="68"/>
      <c r="F29" s="68"/>
      <c r="G29" s="68"/>
      <c r="H29" s="68"/>
      <c r="I29" s="68"/>
      <c r="J29" s="84"/>
      <c r="K29" s="84"/>
      <c r="L29" s="84"/>
      <c r="M29" s="84"/>
      <c r="N29" s="84"/>
      <c r="O29" s="84"/>
      <c r="P29" s="2"/>
      <c r="Q29" s="71">
        <f>Berechnungen!F56</f>
        <v>0</v>
      </c>
      <c r="R29" s="71"/>
      <c r="S29" s="1"/>
      <c r="T29" s="72">
        <v>0</v>
      </c>
      <c r="U29" s="72"/>
      <c r="V29" s="72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CI29" s="14" t="s">
        <v>387</v>
      </c>
      <c r="CJ29" s="13"/>
    </row>
    <row r="30" spans="1:88" ht="13.5" customHeight="1" x14ac:dyDescent="0.25">
      <c r="A30" s="68" t="s">
        <v>125</v>
      </c>
      <c r="B30" s="68"/>
      <c r="C30" s="68"/>
      <c r="D30" s="68"/>
      <c r="E30" s="68"/>
      <c r="F30" s="68"/>
      <c r="G30" s="68"/>
      <c r="H30" s="68"/>
      <c r="I30" s="68"/>
      <c r="J30" s="84"/>
      <c r="K30" s="84"/>
      <c r="L30" s="84"/>
      <c r="M30" s="84"/>
      <c r="N30" s="84"/>
      <c r="O30" s="84"/>
      <c r="P30" s="2"/>
      <c r="Q30" s="71">
        <f>Berechnungen!F57</f>
        <v>0</v>
      </c>
      <c r="R30" s="71"/>
      <c r="S30" s="1"/>
      <c r="T30" s="72">
        <v>0</v>
      </c>
      <c r="U30" s="72"/>
      <c r="V30" s="72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CI30" s="14" t="s">
        <v>288</v>
      </c>
      <c r="CJ30" s="13"/>
    </row>
    <row r="31" spans="1:88" ht="13.5" customHeight="1" x14ac:dyDescent="0.25">
      <c r="A31" s="68" t="s">
        <v>125</v>
      </c>
      <c r="B31" s="68"/>
      <c r="C31" s="68"/>
      <c r="D31" s="68"/>
      <c r="E31" s="68"/>
      <c r="F31" s="68"/>
      <c r="G31" s="68"/>
      <c r="H31" s="68"/>
      <c r="I31" s="68"/>
      <c r="J31" s="84"/>
      <c r="K31" s="84"/>
      <c r="L31" s="84"/>
      <c r="M31" s="84"/>
      <c r="N31" s="84"/>
      <c r="O31" s="84"/>
      <c r="P31" s="2"/>
      <c r="Q31" s="71">
        <f>Berechnungen!F58</f>
        <v>0</v>
      </c>
      <c r="R31" s="71"/>
      <c r="S31" s="1"/>
      <c r="T31" s="72">
        <v>0</v>
      </c>
      <c r="U31" s="72"/>
      <c r="V31" s="72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CI31" s="14" t="s">
        <v>289</v>
      </c>
      <c r="CJ31" s="13"/>
    </row>
    <row r="32" spans="1:88" ht="13.5" customHeight="1" x14ac:dyDescent="0.25">
      <c r="A32" s="68" t="s">
        <v>125</v>
      </c>
      <c r="B32" s="68"/>
      <c r="C32" s="68"/>
      <c r="D32" s="68"/>
      <c r="E32" s="68"/>
      <c r="F32" s="68"/>
      <c r="G32" s="68"/>
      <c r="H32" s="68"/>
      <c r="I32" s="68"/>
      <c r="J32" s="84"/>
      <c r="K32" s="84"/>
      <c r="L32" s="84"/>
      <c r="M32" s="84"/>
      <c r="N32" s="84"/>
      <c r="O32" s="84"/>
      <c r="P32" s="2"/>
      <c r="Q32" s="71">
        <f>Berechnungen!F59</f>
        <v>0</v>
      </c>
      <c r="R32" s="71"/>
      <c r="S32" s="1"/>
      <c r="T32" s="72">
        <v>0</v>
      </c>
      <c r="U32" s="72"/>
      <c r="V32" s="72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CI32" s="14" t="s">
        <v>214</v>
      </c>
      <c r="CJ32" s="13"/>
    </row>
    <row r="33" spans="1:88" ht="13.5" customHeight="1" x14ac:dyDescent="0.25">
      <c r="A33" s="68" t="s">
        <v>125</v>
      </c>
      <c r="B33" s="68"/>
      <c r="C33" s="68"/>
      <c r="D33" s="68"/>
      <c r="E33" s="68"/>
      <c r="F33" s="68"/>
      <c r="G33" s="68"/>
      <c r="H33" s="68"/>
      <c r="I33" s="68"/>
      <c r="J33" s="84"/>
      <c r="K33" s="84"/>
      <c r="L33" s="84"/>
      <c r="M33" s="84"/>
      <c r="N33" s="84"/>
      <c r="O33" s="84"/>
      <c r="P33" s="2"/>
      <c r="Q33" s="71">
        <f>Berechnungen!F60</f>
        <v>0</v>
      </c>
      <c r="R33" s="71"/>
      <c r="S33" s="1"/>
      <c r="T33" s="72">
        <v>0</v>
      </c>
      <c r="U33" s="72"/>
      <c r="V33" s="72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CI33" s="14" t="s">
        <v>317</v>
      </c>
      <c r="CJ33" s="13"/>
    </row>
    <row r="34" spans="1:88" ht="13.5" customHeight="1" x14ac:dyDescent="0.25">
      <c r="A34" s="68" t="s">
        <v>125</v>
      </c>
      <c r="B34" s="68"/>
      <c r="C34" s="68"/>
      <c r="D34" s="68"/>
      <c r="E34" s="68"/>
      <c r="F34" s="68"/>
      <c r="G34" s="68"/>
      <c r="H34" s="68"/>
      <c r="I34" s="68"/>
      <c r="J34" s="84"/>
      <c r="K34" s="84"/>
      <c r="L34" s="84"/>
      <c r="M34" s="84"/>
      <c r="N34" s="84"/>
      <c r="O34" s="84"/>
      <c r="P34" s="2"/>
      <c r="Q34" s="71">
        <f>Berechnungen!F61</f>
        <v>0</v>
      </c>
      <c r="R34" s="71"/>
      <c r="S34" s="1"/>
      <c r="T34" s="72">
        <v>0</v>
      </c>
      <c r="U34" s="72"/>
      <c r="V34" s="72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CI34" s="13" t="s">
        <v>290</v>
      </c>
      <c r="CJ34" s="13"/>
    </row>
    <row r="35" spans="1:88" ht="13.5" customHeight="1" x14ac:dyDescent="0.25">
      <c r="A35" s="68" t="s">
        <v>125</v>
      </c>
      <c r="B35" s="68"/>
      <c r="C35" s="68"/>
      <c r="D35" s="68"/>
      <c r="E35" s="68"/>
      <c r="F35" s="68"/>
      <c r="G35" s="68"/>
      <c r="H35" s="68"/>
      <c r="I35" s="68"/>
      <c r="J35" s="84"/>
      <c r="K35" s="84"/>
      <c r="L35" s="84"/>
      <c r="M35" s="84"/>
      <c r="N35" s="84"/>
      <c r="O35" s="84"/>
      <c r="P35" s="2"/>
      <c r="Q35" s="71">
        <f>Berechnungen!F62</f>
        <v>0</v>
      </c>
      <c r="R35" s="71"/>
      <c r="S35" s="1"/>
      <c r="T35" s="72">
        <v>0</v>
      </c>
      <c r="U35" s="72"/>
      <c r="V35" s="72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CI35" s="13" t="s">
        <v>318</v>
      </c>
      <c r="CJ35" s="13"/>
    </row>
    <row r="36" spans="1:88" ht="13.5" customHeight="1" x14ac:dyDescent="0.25">
      <c r="A36" s="68" t="s">
        <v>125</v>
      </c>
      <c r="B36" s="68"/>
      <c r="C36" s="68"/>
      <c r="D36" s="68"/>
      <c r="E36" s="68"/>
      <c r="F36" s="68"/>
      <c r="G36" s="68"/>
      <c r="H36" s="68"/>
      <c r="I36" s="68"/>
      <c r="J36" s="84"/>
      <c r="K36" s="84"/>
      <c r="L36" s="84"/>
      <c r="M36" s="84"/>
      <c r="N36" s="84"/>
      <c r="O36" s="84"/>
      <c r="P36" s="2"/>
      <c r="Q36" s="71">
        <f>Berechnungen!F63</f>
        <v>0</v>
      </c>
      <c r="R36" s="71"/>
      <c r="S36" s="1"/>
      <c r="T36" s="72">
        <v>0</v>
      </c>
      <c r="U36" s="72"/>
      <c r="V36" s="72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CI36" s="13" t="s">
        <v>373</v>
      </c>
      <c r="CJ36" s="13"/>
    </row>
    <row r="37" spans="1:88" ht="13.5" customHeight="1" x14ac:dyDescent="0.25">
      <c r="A37" s="68" t="s">
        <v>125</v>
      </c>
      <c r="B37" s="68"/>
      <c r="C37" s="68"/>
      <c r="D37" s="68"/>
      <c r="E37" s="68"/>
      <c r="F37" s="68"/>
      <c r="G37" s="68"/>
      <c r="H37" s="68"/>
      <c r="I37" s="68"/>
      <c r="J37" s="84"/>
      <c r="K37" s="84"/>
      <c r="L37" s="84"/>
      <c r="M37" s="84"/>
      <c r="N37" s="84"/>
      <c r="O37" s="84"/>
      <c r="P37" s="2"/>
      <c r="Q37" s="71">
        <f>Berechnungen!F64</f>
        <v>0</v>
      </c>
      <c r="R37" s="71"/>
      <c r="S37" s="1"/>
      <c r="T37" s="72">
        <v>0</v>
      </c>
      <c r="U37" s="72"/>
      <c r="V37" s="72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CI37" s="14" t="s">
        <v>374</v>
      </c>
      <c r="CJ37" s="13"/>
    </row>
    <row r="38" spans="1:88" ht="13.5" customHeight="1" x14ac:dyDescent="0.25">
      <c r="A38" s="68" t="s">
        <v>125</v>
      </c>
      <c r="B38" s="68"/>
      <c r="C38" s="68"/>
      <c r="D38" s="68"/>
      <c r="E38" s="68"/>
      <c r="F38" s="68"/>
      <c r="G38" s="68"/>
      <c r="H38" s="68"/>
      <c r="I38" s="68"/>
      <c r="J38" s="84"/>
      <c r="K38" s="84"/>
      <c r="L38" s="84"/>
      <c r="M38" s="84"/>
      <c r="N38" s="84"/>
      <c r="O38" s="84"/>
      <c r="P38" s="2"/>
      <c r="Q38" s="71">
        <f>Berechnungen!F65</f>
        <v>0</v>
      </c>
      <c r="R38" s="71"/>
      <c r="S38" s="1"/>
      <c r="T38" s="72">
        <v>0</v>
      </c>
      <c r="U38" s="72"/>
      <c r="V38" s="72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CI38" s="13" t="s">
        <v>291</v>
      </c>
      <c r="CJ38" s="13"/>
    </row>
    <row r="39" spans="1:88" ht="13.5" customHeight="1" x14ac:dyDescent="0.25">
      <c r="A39" s="68" t="s">
        <v>125</v>
      </c>
      <c r="B39" s="68"/>
      <c r="C39" s="68"/>
      <c r="D39" s="68"/>
      <c r="E39" s="68"/>
      <c r="F39" s="68"/>
      <c r="G39" s="68"/>
      <c r="H39" s="68"/>
      <c r="I39" s="68"/>
      <c r="J39" s="84"/>
      <c r="K39" s="84"/>
      <c r="L39" s="84"/>
      <c r="M39" s="84"/>
      <c r="N39" s="84"/>
      <c r="O39" s="84"/>
      <c r="P39" s="2"/>
      <c r="Q39" s="71">
        <f>Berechnungen!F66</f>
        <v>0</v>
      </c>
      <c r="R39" s="71"/>
      <c r="S39" s="1"/>
      <c r="T39" s="72">
        <v>0</v>
      </c>
      <c r="U39" s="72"/>
      <c r="V39" s="72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CI39" s="13" t="s">
        <v>375</v>
      </c>
      <c r="CJ39" s="13"/>
    </row>
    <row r="40" spans="1:88" ht="13.5" customHeight="1" x14ac:dyDescent="0.25">
      <c r="A40" s="68" t="s">
        <v>125</v>
      </c>
      <c r="B40" s="68"/>
      <c r="C40" s="68"/>
      <c r="D40" s="68"/>
      <c r="E40" s="68"/>
      <c r="F40" s="68"/>
      <c r="G40" s="68"/>
      <c r="H40" s="68"/>
      <c r="I40" s="68"/>
      <c r="J40" s="84"/>
      <c r="K40" s="84"/>
      <c r="L40" s="84"/>
      <c r="M40" s="84"/>
      <c r="N40" s="84"/>
      <c r="O40" s="84"/>
      <c r="P40" s="2"/>
      <c r="Q40" s="71">
        <f>Berechnungen!F67</f>
        <v>0</v>
      </c>
      <c r="R40" s="71"/>
      <c r="S40" s="1"/>
      <c r="T40" s="72">
        <v>0</v>
      </c>
      <c r="U40" s="72"/>
      <c r="V40" s="72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CI40" s="13" t="s">
        <v>319</v>
      </c>
      <c r="CJ40" s="13"/>
    </row>
    <row r="41" spans="1:88" ht="13.5" customHeight="1" x14ac:dyDescent="0.25">
      <c r="A41" s="68" t="s">
        <v>125</v>
      </c>
      <c r="B41" s="68"/>
      <c r="C41" s="68"/>
      <c r="D41" s="68"/>
      <c r="E41" s="68"/>
      <c r="F41" s="68"/>
      <c r="G41" s="68"/>
      <c r="H41" s="68"/>
      <c r="I41" s="68"/>
      <c r="J41" s="84"/>
      <c r="K41" s="84"/>
      <c r="L41" s="84"/>
      <c r="M41" s="84"/>
      <c r="N41" s="84"/>
      <c r="O41" s="84"/>
      <c r="P41" s="2"/>
      <c r="Q41" s="71">
        <f>Berechnungen!F68</f>
        <v>0</v>
      </c>
      <c r="R41" s="71"/>
      <c r="S41" s="1"/>
      <c r="T41" s="72">
        <v>0</v>
      </c>
      <c r="U41" s="72"/>
      <c r="V41" s="72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CI41" s="13" t="s">
        <v>376</v>
      </c>
      <c r="CJ41" s="13"/>
    </row>
    <row r="42" spans="1:88" ht="13.5" customHeight="1" x14ac:dyDescent="0.25">
      <c r="A42" s="68" t="s">
        <v>125</v>
      </c>
      <c r="B42" s="68"/>
      <c r="C42" s="68"/>
      <c r="D42" s="68"/>
      <c r="E42" s="68"/>
      <c r="F42" s="68"/>
      <c r="G42" s="68"/>
      <c r="H42" s="68"/>
      <c r="I42" s="68"/>
      <c r="J42" s="84"/>
      <c r="K42" s="84"/>
      <c r="L42" s="84"/>
      <c r="M42" s="84"/>
      <c r="N42" s="84"/>
      <c r="O42" s="84"/>
      <c r="P42" s="2"/>
      <c r="Q42" s="71">
        <f>Berechnungen!F69</f>
        <v>0</v>
      </c>
      <c r="R42" s="71"/>
      <c r="S42" s="1"/>
      <c r="T42" s="72">
        <v>0</v>
      </c>
      <c r="U42" s="72"/>
      <c r="V42" s="72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CI42" s="13" t="s">
        <v>388</v>
      </c>
      <c r="CJ42" s="13"/>
    </row>
    <row r="43" spans="1:88" ht="13.5" customHeight="1" x14ac:dyDescent="0.25">
      <c r="A43" s="68" t="s">
        <v>125</v>
      </c>
      <c r="B43" s="68"/>
      <c r="C43" s="68"/>
      <c r="D43" s="68"/>
      <c r="E43" s="68"/>
      <c r="F43" s="68"/>
      <c r="G43" s="68"/>
      <c r="H43" s="68"/>
      <c r="I43" s="68"/>
      <c r="J43" s="84"/>
      <c r="K43" s="84"/>
      <c r="L43" s="84"/>
      <c r="M43" s="84"/>
      <c r="N43" s="84"/>
      <c r="O43" s="84"/>
      <c r="P43" s="2"/>
      <c r="Q43" s="71">
        <f>Berechnungen!F70</f>
        <v>0</v>
      </c>
      <c r="R43" s="71"/>
      <c r="S43" s="1"/>
      <c r="T43" s="72">
        <v>0</v>
      </c>
      <c r="U43" s="72"/>
      <c r="V43" s="72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CI43" s="13" t="s">
        <v>215</v>
      </c>
      <c r="CJ43" s="13"/>
    </row>
    <row r="44" spans="1:88" ht="13.5" customHeight="1" x14ac:dyDescent="0.25">
      <c r="A44" s="68" t="s">
        <v>125</v>
      </c>
      <c r="B44" s="68"/>
      <c r="C44" s="68"/>
      <c r="D44" s="68"/>
      <c r="E44" s="68"/>
      <c r="F44" s="68"/>
      <c r="G44" s="68"/>
      <c r="H44" s="68"/>
      <c r="I44" s="68"/>
      <c r="J44" s="84"/>
      <c r="K44" s="84"/>
      <c r="L44" s="84"/>
      <c r="M44" s="84"/>
      <c r="N44" s="84"/>
      <c r="O44" s="84"/>
      <c r="P44" s="2"/>
      <c r="Q44" s="71">
        <f>Berechnungen!F71</f>
        <v>0</v>
      </c>
      <c r="R44" s="71"/>
      <c r="S44" s="1"/>
      <c r="T44" s="72">
        <v>0</v>
      </c>
      <c r="U44" s="72"/>
      <c r="V44" s="72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CI44" s="13" t="s">
        <v>292</v>
      </c>
      <c r="CJ44" s="13"/>
    </row>
    <row r="45" spans="1:88" ht="13.5" customHeight="1" x14ac:dyDescent="0.25">
      <c r="A45" s="68" t="s">
        <v>125</v>
      </c>
      <c r="B45" s="68"/>
      <c r="C45" s="68"/>
      <c r="D45" s="68"/>
      <c r="E45" s="68"/>
      <c r="F45" s="68"/>
      <c r="G45" s="68"/>
      <c r="H45" s="68"/>
      <c r="I45" s="68"/>
      <c r="J45" s="84"/>
      <c r="K45" s="84"/>
      <c r="L45" s="84"/>
      <c r="M45" s="84"/>
      <c r="N45" s="84"/>
      <c r="O45" s="84"/>
      <c r="P45" s="2"/>
      <c r="Q45" s="71">
        <f>Berechnungen!F72</f>
        <v>0</v>
      </c>
      <c r="R45" s="71"/>
      <c r="S45" s="1"/>
      <c r="T45" s="72">
        <v>0</v>
      </c>
      <c r="U45" s="72"/>
      <c r="V45" s="72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CI45" s="13" t="s">
        <v>216</v>
      </c>
      <c r="CJ45" s="13"/>
    </row>
    <row r="46" spans="1:88" ht="13.5" customHeight="1" x14ac:dyDescent="0.25">
      <c r="A46" s="68" t="s">
        <v>125</v>
      </c>
      <c r="B46" s="68"/>
      <c r="C46" s="68"/>
      <c r="D46" s="68"/>
      <c r="E46" s="68"/>
      <c r="F46" s="68"/>
      <c r="G46" s="68"/>
      <c r="H46" s="68"/>
      <c r="I46" s="68"/>
      <c r="J46" s="84"/>
      <c r="K46" s="84"/>
      <c r="L46" s="84"/>
      <c r="M46" s="84"/>
      <c r="N46" s="84"/>
      <c r="O46" s="84"/>
      <c r="P46" s="2"/>
      <c r="Q46" s="71">
        <f>Berechnungen!F73</f>
        <v>0</v>
      </c>
      <c r="R46" s="71"/>
      <c r="S46" s="1"/>
      <c r="T46" s="72">
        <v>0</v>
      </c>
      <c r="U46" s="72"/>
      <c r="V46" s="72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CI46" s="13" t="s">
        <v>362</v>
      </c>
      <c r="CJ46" s="13"/>
    </row>
    <row r="47" spans="1:88" ht="13.5" customHeight="1" x14ac:dyDescent="0.25">
      <c r="A47" s="68" t="s">
        <v>125</v>
      </c>
      <c r="B47" s="68"/>
      <c r="C47" s="68"/>
      <c r="D47" s="68"/>
      <c r="E47" s="68"/>
      <c r="F47" s="68"/>
      <c r="G47" s="68"/>
      <c r="H47" s="68"/>
      <c r="I47" s="68"/>
      <c r="J47" s="84"/>
      <c r="K47" s="84"/>
      <c r="L47" s="84"/>
      <c r="M47" s="84"/>
      <c r="N47" s="84"/>
      <c r="O47" s="84"/>
      <c r="P47" s="2"/>
      <c r="Q47" s="71">
        <f>Berechnungen!F74</f>
        <v>0</v>
      </c>
      <c r="R47" s="71"/>
      <c r="S47" s="1"/>
      <c r="T47" s="72">
        <v>0</v>
      </c>
      <c r="U47" s="72"/>
      <c r="V47" s="72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CI47" s="14" t="s">
        <v>217</v>
      </c>
      <c r="CJ47" s="13"/>
    </row>
    <row r="48" spans="1:88" ht="13.5" customHeight="1" x14ac:dyDescent="0.25">
      <c r="A48" s="68" t="s">
        <v>125</v>
      </c>
      <c r="B48" s="68"/>
      <c r="C48" s="68"/>
      <c r="D48" s="68"/>
      <c r="E48" s="68"/>
      <c r="F48" s="68"/>
      <c r="G48" s="68"/>
      <c r="H48" s="68"/>
      <c r="I48" s="68"/>
      <c r="J48" s="84"/>
      <c r="K48" s="84"/>
      <c r="L48" s="84"/>
      <c r="M48" s="84"/>
      <c r="N48" s="84"/>
      <c r="O48" s="84"/>
      <c r="P48" s="2"/>
      <c r="Q48" s="71">
        <f>Berechnungen!F75</f>
        <v>0</v>
      </c>
      <c r="R48" s="71"/>
      <c r="S48" s="1"/>
      <c r="T48" s="72">
        <v>0</v>
      </c>
      <c r="U48" s="72"/>
      <c r="V48" s="72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CI48" s="14" t="s">
        <v>218</v>
      </c>
      <c r="CJ48" s="13"/>
    </row>
    <row r="49" spans="1:88" ht="13.5" customHeight="1" x14ac:dyDescent="0.25">
      <c r="A49" s="68" t="s">
        <v>125</v>
      </c>
      <c r="B49" s="68"/>
      <c r="C49" s="68"/>
      <c r="D49" s="68"/>
      <c r="E49" s="68"/>
      <c r="F49" s="68"/>
      <c r="G49" s="68"/>
      <c r="H49" s="68"/>
      <c r="I49" s="68"/>
      <c r="J49" s="84"/>
      <c r="K49" s="84"/>
      <c r="L49" s="84"/>
      <c r="M49" s="84"/>
      <c r="N49" s="84"/>
      <c r="O49" s="84"/>
      <c r="P49" s="2"/>
      <c r="Q49" s="71">
        <f>Berechnungen!F76</f>
        <v>0</v>
      </c>
      <c r="R49" s="71"/>
      <c r="S49" s="1"/>
      <c r="T49" s="72">
        <v>0</v>
      </c>
      <c r="U49" s="72"/>
      <c r="V49" s="72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CI49" s="14" t="s">
        <v>219</v>
      </c>
      <c r="CJ49" s="13"/>
    </row>
    <row r="50" spans="1:88" ht="13.5" customHeight="1" x14ac:dyDescent="0.25">
      <c r="A50" s="68" t="s">
        <v>125</v>
      </c>
      <c r="B50" s="68"/>
      <c r="C50" s="68"/>
      <c r="D50" s="68"/>
      <c r="E50" s="68"/>
      <c r="F50" s="68"/>
      <c r="G50" s="68"/>
      <c r="H50" s="68"/>
      <c r="I50" s="68"/>
      <c r="J50" s="84"/>
      <c r="K50" s="84"/>
      <c r="L50" s="84"/>
      <c r="M50" s="84"/>
      <c r="N50" s="84"/>
      <c r="O50" s="84"/>
      <c r="P50" s="2"/>
      <c r="Q50" s="71">
        <f>Berechnungen!F77</f>
        <v>0</v>
      </c>
      <c r="R50" s="71"/>
      <c r="S50" s="1"/>
      <c r="T50" s="72">
        <v>0</v>
      </c>
      <c r="U50" s="72"/>
      <c r="V50" s="72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CI50" s="13" t="s">
        <v>363</v>
      </c>
      <c r="CJ50" s="13"/>
    </row>
    <row r="51" spans="1:88" ht="13.5" customHeight="1" x14ac:dyDescent="0.25">
      <c r="A51" s="68" t="s">
        <v>125</v>
      </c>
      <c r="B51" s="68"/>
      <c r="C51" s="68"/>
      <c r="D51" s="68"/>
      <c r="E51" s="68"/>
      <c r="F51" s="68"/>
      <c r="G51" s="68"/>
      <c r="H51" s="68"/>
      <c r="I51" s="68"/>
      <c r="J51" s="84"/>
      <c r="K51" s="84"/>
      <c r="L51" s="84"/>
      <c r="M51" s="84"/>
      <c r="N51" s="84"/>
      <c r="O51" s="84"/>
      <c r="P51" s="2"/>
      <c r="Q51" s="71">
        <f>Berechnungen!F78</f>
        <v>0</v>
      </c>
      <c r="R51" s="71"/>
      <c r="S51" s="1"/>
      <c r="T51" s="72">
        <v>0</v>
      </c>
      <c r="U51" s="72"/>
      <c r="V51" s="72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CI51" s="13" t="s">
        <v>220</v>
      </c>
      <c r="CJ51" s="13"/>
    </row>
    <row r="52" spans="1:88" ht="13.5" customHeight="1" x14ac:dyDescent="0.25">
      <c r="A52" s="68" t="s">
        <v>125</v>
      </c>
      <c r="B52" s="68"/>
      <c r="C52" s="68"/>
      <c r="D52" s="68"/>
      <c r="E52" s="68"/>
      <c r="F52" s="68"/>
      <c r="G52" s="68"/>
      <c r="H52" s="68"/>
      <c r="I52" s="68"/>
      <c r="J52" s="84"/>
      <c r="K52" s="84"/>
      <c r="L52" s="84"/>
      <c r="M52" s="84"/>
      <c r="N52" s="84"/>
      <c r="O52" s="84"/>
      <c r="P52" s="2"/>
      <c r="Q52" s="71">
        <f>Berechnungen!F79</f>
        <v>0</v>
      </c>
      <c r="R52" s="71"/>
      <c r="S52" s="1"/>
      <c r="T52" s="72">
        <v>0</v>
      </c>
      <c r="U52" s="72"/>
      <c r="V52" s="72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CI52" s="13" t="s">
        <v>293</v>
      </c>
      <c r="CJ52" s="13"/>
    </row>
    <row r="53" spans="1:88" ht="13.5" customHeight="1" x14ac:dyDescent="0.25">
      <c r="A53" s="68" t="s">
        <v>125</v>
      </c>
      <c r="B53" s="68"/>
      <c r="C53" s="68"/>
      <c r="D53" s="68"/>
      <c r="E53" s="68"/>
      <c r="F53" s="68"/>
      <c r="G53" s="68"/>
      <c r="H53" s="68"/>
      <c r="I53" s="68"/>
      <c r="J53" s="84"/>
      <c r="K53" s="84"/>
      <c r="L53" s="84"/>
      <c r="M53" s="84"/>
      <c r="N53" s="84"/>
      <c r="O53" s="84"/>
      <c r="P53" s="2"/>
      <c r="Q53" s="71">
        <f>Berechnungen!F80</f>
        <v>0</v>
      </c>
      <c r="R53" s="71"/>
      <c r="S53" s="1"/>
      <c r="T53" s="72">
        <v>0</v>
      </c>
      <c r="U53" s="72"/>
      <c r="V53" s="72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CI53" s="13" t="s">
        <v>221</v>
      </c>
      <c r="CJ53" s="13"/>
    </row>
    <row r="54" spans="1:88" ht="13.5" customHeight="1" x14ac:dyDescent="0.25">
      <c r="A54" s="68" t="s">
        <v>125</v>
      </c>
      <c r="B54" s="68"/>
      <c r="C54" s="68"/>
      <c r="D54" s="68"/>
      <c r="E54" s="68"/>
      <c r="F54" s="68"/>
      <c r="G54" s="68"/>
      <c r="H54" s="68"/>
      <c r="I54" s="68"/>
      <c r="J54" s="84"/>
      <c r="K54" s="84"/>
      <c r="L54" s="84"/>
      <c r="M54" s="84"/>
      <c r="N54" s="84"/>
      <c r="O54" s="84"/>
      <c r="P54" s="2"/>
      <c r="Q54" s="71">
        <f>Berechnungen!F81</f>
        <v>0</v>
      </c>
      <c r="R54" s="71"/>
      <c r="S54" s="1"/>
      <c r="T54" s="72">
        <v>0</v>
      </c>
      <c r="U54" s="72"/>
      <c r="V54" s="72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CI54" s="13" t="s">
        <v>347</v>
      </c>
      <c r="CJ54" s="13"/>
    </row>
    <row r="55" spans="1:88" ht="13.5" customHeight="1" x14ac:dyDescent="0.25">
      <c r="A55" s="68" t="s">
        <v>125</v>
      </c>
      <c r="B55" s="68"/>
      <c r="C55" s="68"/>
      <c r="D55" s="68"/>
      <c r="E55" s="68"/>
      <c r="F55" s="68"/>
      <c r="G55" s="68"/>
      <c r="H55" s="68"/>
      <c r="I55" s="68"/>
      <c r="J55" s="84"/>
      <c r="K55" s="84"/>
      <c r="L55" s="84"/>
      <c r="M55" s="84"/>
      <c r="N55" s="84"/>
      <c r="O55" s="84"/>
      <c r="P55" s="2"/>
      <c r="Q55" s="71">
        <f>Berechnungen!F82</f>
        <v>0</v>
      </c>
      <c r="R55" s="71"/>
      <c r="S55" s="1"/>
      <c r="T55" s="72">
        <v>0</v>
      </c>
      <c r="U55" s="72"/>
      <c r="V55" s="72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CI55" s="13" t="s">
        <v>364</v>
      </c>
      <c r="CJ55" s="13"/>
    </row>
    <row r="56" spans="1:88" ht="13.5" x14ac:dyDescent="0.25">
      <c r="A56" s="68" t="s">
        <v>125</v>
      </c>
      <c r="B56" s="68"/>
      <c r="C56" s="68"/>
      <c r="D56" s="68"/>
      <c r="E56" s="68"/>
      <c r="F56" s="68"/>
      <c r="G56" s="68"/>
      <c r="H56" s="68"/>
      <c r="I56" s="68"/>
      <c r="J56" s="84"/>
      <c r="K56" s="84"/>
      <c r="L56" s="84"/>
      <c r="M56" s="84"/>
      <c r="N56" s="84"/>
      <c r="O56" s="84"/>
      <c r="P56" s="2"/>
      <c r="Q56" s="71">
        <f>Berechnungen!F83</f>
        <v>0</v>
      </c>
      <c r="R56" s="71"/>
      <c r="S56" s="1"/>
      <c r="T56" s="72">
        <v>0</v>
      </c>
      <c r="U56" s="72"/>
      <c r="V56" s="72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14">
        <f>SUM(Q11:R56)</f>
        <v>0</v>
      </c>
      <c r="R57" s="114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536</v>
      </c>
      <c r="CJ70" s="13"/>
    </row>
    <row r="71" spans="87:88" x14ac:dyDescent="0.2">
      <c r="CI71" s="13" t="s">
        <v>537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528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A11:O56 X11:AM56">
      <formula1>$CI$4:$CI$224</formula1>
    </dataValidation>
    <dataValidation type="whole" allowBlank="1" showInputMessage="1" showErrorMessage="1" sqref="T11:V56">
      <formula1>-10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F7" sqref="F7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7" t="s">
        <v>442</v>
      </c>
      <c r="B1" s="118"/>
      <c r="C1" s="118"/>
      <c r="D1" s="118"/>
      <c r="E1" s="118"/>
    </row>
    <row r="2" spans="1:5" ht="21.75" thickBot="1" x14ac:dyDescent="0.25">
      <c r="A2" s="115" t="str">
        <f>Charakterblatt!K2</f>
        <v>Alrik</v>
      </c>
      <c r="B2" s="116"/>
      <c r="C2" s="116"/>
      <c r="D2" s="116"/>
      <c r="E2" s="116"/>
    </row>
    <row r="3" spans="1:5" ht="51.75" thickBot="1" x14ac:dyDescent="0.25">
      <c r="A3" s="17" t="s">
        <v>313</v>
      </c>
      <c r="B3" s="34" t="s">
        <v>517</v>
      </c>
      <c r="C3" s="34" t="s">
        <v>445</v>
      </c>
      <c r="D3" s="34" t="s">
        <v>444</v>
      </c>
      <c r="E3" s="49" t="s">
        <v>549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B11" sqref="B1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505</v>
      </c>
      <c r="I2" s="7" t="s">
        <v>519</v>
      </c>
      <c r="J2" s="9" t="s">
        <v>518</v>
      </c>
      <c r="K2" s="9" t="s">
        <v>511</v>
      </c>
      <c r="L2" s="9" t="s">
        <v>512</v>
      </c>
      <c r="M2" s="9" t="s">
        <v>514</v>
      </c>
      <c r="N2" s="9" t="s">
        <v>515</v>
      </c>
      <c r="O2" s="9" t="s">
        <v>516</v>
      </c>
    </row>
    <row r="3" spans="1:15" x14ac:dyDescent="0.2">
      <c r="A3" t="str">
        <f>Charakterblatt!A21</f>
        <v>Waffenloser Kampf 0</v>
      </c>
      <c r="B3" s="9">
        <f>VLOOKUP(A3,'.'!$A$2:$D$19,4)</f>
        <v>0</v>
      </c>
      <c r="C3" s="9">
        <f>VLOOKUP(A3,'.'!$A$2:$D$19,2)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506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VLOOKUP(A4,'.'!$A$2:$D$19,4)</f>
        <v>0</v>
      </c>
      <c r="C4" s="9">
        <f>VLOOKUP(A4,'.'!$A$2:$D$19,2)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VLOOKUP(A5,'.'!$A$2:$D$19,4)</f>
        <v>0</v>
      </c>
      <c r="C5" s="9">
        <f>VLOOKUP(A5,'.'!$A$2:$D$19,2)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VLOOKUP(A6,'.'!$A$2:$D$19,4)</f>
        <v>0</v>
      </c>
      <c r="C6" s="9">
        <f>VLOOKUP(A6,'.'!$A$2:$D$19,2)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VLOOKUP(A7,'.'!$A$2:$D$19,4)</f>
        <v>0</v>
      </c>
      <c r="C7" s="9">
        <f>VLOOKUP(A7,'.'!$A$2:$D$19,2)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VLOOKUP(A8,'.'!$A$2:$D$19,4)</f>
        <v>0</v>
      </c>
      <c r="C8" s="9">
        <f>VLOOKUP(A8,'.'!$A$2:$D$19,2)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505</v>
      </c>
      <c r="I8" s="9">
        <f>Charakterblatt!Q18+Charakterblatt!Q30+Charakterblatt!Q55+Magieblatt!Q57</f>
        <v>0</v>
      </c>
    </row>
    <row r="9" spans="1:15" x14ac:dyDescent="0.2">
      <c r="A9" t="str">
        <f>Charakterblatt!A27</f>
        <v>keines</v>
      </c>
      <c r="B9" s="64">
        <f>VLOOKUP(A9,'.'!$A$2:$D$19,4)</f>
        <v>0</v>
      </c>
      <c r="C9" s="64">
        <f>VLOOKUP(A9,'.'!$A$2:$D$19,2)</f>
        <v>0</v>
      </c>
      <c r="D9" s="64">
        <f>Charakterblatt!T27</f>
        <v>0</v>
      </c>
      <c r="E9" s="64">
        <f t="shared" ref="E9:E11" si="2">C9-D9</f>
        <v>0</v>
      </c>
      <c r="F9" s="64">
        <f t="shared" ref="F9:F11" si="3">B9*(IF(E9&lt;1,1,E9))</f>
        <v>0</v>
      </c>
    </row>
    <row r="10" spans="1:15" x14ac:dyDescent="0.2">
      <c r="A10" t="str">
        <f>Charakterblatt!A28</f>
        <v>keines</v>
      </c>
      <c r="B10" s="64">
        <f>VLOOKUP(A10,'.'!$A$2:$D$19,4)</f>
        <v>0</v>
      </c>
      <c r="C10" s="64">
        <f>VLOOKUP(A10,'.'!$A$2:$D$19,2)</f>
        <v>0</v>
      </c>
      <c r="D10" s="64">
        <f>Charakterblatt!T28</f>
        <v>0</v>
      </c>
      <c r="E10" s="64">
        <f t="shared" si="2"/>
        <v>0</v>
      </c>
      <c r="F10" s="64">
        <f t="shared" si="3"/>
        <v>0</v>
      </c>
      <c r="H10" s="50" t="s">
        <v>508</v>
      </c>
      <c r="I10" s="7">
        <f>SUM(I11:I13)</f>
        <v>3</v>
      </c>
    </row>
    <row r="11" spans="1:15" x14ac:dyDescent="0.2">
      <c r="A11" t="str">
        <f>Charakterblatt!A29</f>
        <v>keines</v>
      </c>
      <c r="B11" s="64">
        <f>VLOOKUP(A11,'.'!$A$2:$D$19,4)</f>
        <v>0</v>
      </c>
      <c r="C11" s="64">
        <f>VLOOKUP(A11,'.'!$A$2:$D$19,2)</f>
        <v>0</v>
      </c>
      <c r="D11" s="64">
        <f>Charakterblatt!T29</f>
        <v>0</v>
      </c>
      <c r="E11" s="64">
        <f t="shared" si="2"/>
        <v>0</v>
      </c>
      <c r="F11" s="64">
        <f t="shared" si="3"/>
        <v>0</v>
      </c>
      <c r="H11" t="s">
        <v>3</v>
      </c>
      <c r="I11" s="9">
        <f>VLOOKUP(Charakterblatt!K3,'.'!O2:P11,2)</f>
        <v>3</v>
      </c>
    </row>
    <row r="12" spans="1:15" x14ac:dyDescent="0.2">
      <c r="H12" t="s">
        <v>509</v>
      </c>
      <c r="I12" s="9">
        <f>VLOOKUP(Charakterblatt!A13,'.'!K2:M91,3)</f>
        <v>0</v>
      </c>
    </row>
    <row r="13" spans="1:15" x14ac:dyDescent="0.2">
      <c r="A13" s="48" t="s">
        <v>21</v>
      </c>
      <c r="B13" s="9" t="s">
        <v>500</v>
      </c>
      <c r="C13" s="9" t="s">
        <v>501</v>
      </c>
      <c r="D13" s="9" t="s">
        <v>450</v>
      </c>
      <c r="E13" s="9" t="s">
        <v>502</v>
      </c>
      <c r="F13" s="9" t="s">
        <v>26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9">
        <f>Charakterblatt!T33</f>
        <v>0</v>
      </c>
      <c r="E14" s="9">
        <f t="shared" ref="E14:E35" si="4">C14-D14</f>
        <v>0</v>
      </c>
      <c r="F14" s="9">
        <f t="shared" ref="F14:F35" si="5">B14*(IF(E14&lt;1,1,E14))</f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4"/>
        <v>0</v>
      </c>
      <c r="F15" s="9">
        <f t="shared" si="5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4"/>
        <v>0</v>
      </c>
      <c r="F16" s="9">
        <f t="shared" si="5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4"/>
        <v>0</v>
      </c>
      <c r="F17" s="9">
        <f t="shared" si="5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4"/>
        <v>0</v>
      </c>
      <c r="F18" s="9">
        <f t="shared" si="5"/>
        <v>0</v>
      </c>
      <c r="H18" t="s">
        <v>495</v>
      </c>
      <c r="I18" s="9">
        <f>VLOOKUP(Charakterblatt!A21,'.'!A41:C58,2)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4"/>
        <v>0</v>
      </c>
      <c r="F19" s="9">
        <f t="shared" si="5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4"/>
        <v>0</v>
      </c>
      <c r="F20" s="9">
        <f t="shared" si="5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4"/>
        <v>0</v>
      </c>
      <c r="F21" s="9">
        <f t="shared" si="5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4"/>
        <v>0</v>
      </c>
      <c r="F22" s="9">
        <f t="shared" si="5"/>
        <v>0</v>
      </c>
      <c r="I22" s="9">
        <f>VLOOKUP(Charakterblatt!A22,'.'!$A$41:$C$58,3)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4"/>
        <v>0</v>
      </c>
      <c r="F23" s="9">
        <f t="shared" si="5"/>
        <v>0</v>
      </c>
      <c r="I23" s="9">
        <f>VLOOKUP(Charakterblatt!A23,'.'!$A$2:$D$19,3)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4"/>
        <v>0</v>
      </c>
      <c r="F24" s="9">
        <f t="shared" si="5"/>
        <v>0</v>
      </c>
      <c r="I24" s="9">
        <f>VLOOKUP(Charakterblatt!A24,'.'!$A$2:$D$19,3)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4"/>
        <v>0</v>
      </c>
      <c r="F25" s="9">
        <f t="shared" si="5"/>
        <v>0</v>
      </c>
      <c r="I25" s="9">
        <f>VLOOKUP(Charakterblatt!A25,'.'!$A$2:$D$19,3)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4"/>
        <v>0</v>
      </c>
      <c r="F26" s="9">
        <f t="shared" si="5"/>
        <v>0</v>
      </c>
      <c r="I26" s="51">
        <f>VLOOKUP(Charakterblatt!A26,'.'!$A$2:$D$19,3)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4"/>
        <v>0</v>
      </c>
      <c r="F27" s="9">
        <f t="shared" si="5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4"/>
        <v>0</v>
      </c>
      <c r="F28" s="9">
        <f t="shared" si="5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4"/>
        <v>0</v>
      </c>
      <c r="F29" s="9">
        <f t="shared" si="5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4"/>
        <v>0</v>
      </c>
      <c r="F30" s="9">
        <f t="shared" si="5"/>
        <v>0</v>
      </c>
      <c r="H30" s="7" t="s">
        <v>520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4"/>
        <v>0</v>
      </c>
      <c r="F31" s="9">
        <f t="shared" si="5"/>
        <v>0</v>
      </c>
      <c r="H31" s="7" t="s">
        <v>510</v>
      </c>
      <c r="I31" s="7" t="s">
        <v>521</v>
      </c>
      <c r="J31" s="7" t="s">
        <v>522</v>
      </c>
      <c r="K31" s="7" t="s">
        <v>520</v>
      </c>
      <c r="L31" s="7" t="s">
        <v>523</v>
      </c>
      <c r="M31" s="7" t="s">
        <v>513</v>
      </c>
      <c r="N31" s="7" t="s">
        <v>524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4"/>
        <v>0</v>
      </c>
      <c r="F32" s="9">
        <f t="shared" si="5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4"/>
        <v>0</v>
      </c>
      <c r="F33" s="9">
        <f t="shared" si="5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4"/>
        <v>0</v>
      </c>
      <c r="F34" s="9">
        <f t="shared" si="5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4"/>
        <v>0</v>
      </c>
      <c r="F35" s="9">
        <f t="shared" si="5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6">C39-D39</f>
        <v>0</v>
      </c>
      <c r="F39" s="9">
        <f t="shared" ref="F39:F83" si="7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6"/>
        <v>0</v>
      </c>
      <c r="F40" s="9">
        <f t="shared" si="7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6"/>
        <v>0</v>
      </c>
      <c r="F41" s="9">
        <f t="shared" si="7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6"/>
        <v>0</v>
      </c>
      <c r="F42" s="9">
        <f t="shared" si="7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6"/>
        <v>0</v>
      </c>
      <c r="F43" s="9">
        <f t="shared" si="7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6"/>
        <v>0</v>
      </c>
      <c r="F44" s="9">
        <f t="shared" si="7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6"/>
        <v>0</v>
      </c>
      <c r="F45" s="9">
        <f t="shared" si="7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6"/>
        <v>0</v>
      </c>
      <c r="F46" s="9">
        <f t="shared" si="7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6"/>
        <v>0</v>
      </c>
      <c r="F47" s="9">
        <f t="shared" si="7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6"/>
        <v>0</v>
      </c>
      <c r="F48" s="9">
        <f t="shared" si="7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6"/>
        <v>0</v>
      </c>
      <c r="F49" s="9">
        <f t="shared" si="7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6"/>
        <v>0</v>
      </c>
      <c r="F50" s="9">
        <f t="shared" si="7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6"/>
        <v>0</v>
      </c>
      <c r="F51" s="9">
        <f t="shared" si="7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6"/>
        <v>0</v>
      </c>
      <c r="F52" s="9">
        <f t="shared" si="7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6"/>
        <v>0</v>
      </c>
      <c r="F53" s="9">
        <f t="shared" si="7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6"/>
        <v>0</v>
      </c>
      <c r="F54" s="9">
        <f t="shared" si="7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6"/>
        <v>0</v>
      </c>
      <c r="F55" s="9">
        <f t="shared" si="7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6"/>
        <v>0</v>
      </c>
      <c r="F56" s="9">
        <f t="shared" si="7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6"/>
        <v>0</v>
      </c>
      <c r="F57" s="9">
        <f t="shared" si="7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6"/>
        <v>0</v>
      </c>
      <c r="F58" s="9">
        <f t="shared" si="7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6"/>
        <v>0</v>
      </c>
      <c r="F59" s="9">
        <f t="shared" si="7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6"/>
        <v>0</v>
      </c>
      <c r="F60" s="9">
        <f t="shared" si="7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6"/>
        <v>0</v>
      </c>
      <c r="F61" s="9">
        <f t="shared" si="7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6"/>
        <v>0</v>
      </c>
      <c r="F62" s="9">
        <f t="shared" si="7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6"/>
        <v>0</v>
      </c>
      <c r="F63" s="9">
        <f t="shared" si="7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6"/>
        <v>0</v>
      </c>
      <c r="F64" s="9">
        <f t="shared" si="7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6"/>
        <v>0</v>
      </c>
      <c r="F65" s="9">
        <f t="shared" si="7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6"/>
        <v>0</v>
      </c>
      <c r="F66" s="9">
        <f t="shared" si="7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6"/>
        <v>0</v>
      </c>
      <c r="F67" s="9">
        <f t="shared" si="7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6"/>
        <v>0</v>
      </c>
      <c r="F68" s="9">
        <f t="shared" si="7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6"/>
        <v>0</v>
      </c>
      <c r="F69" s="9">
        <f t="shared" si="7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6"/>
        <v>0</v>
      </c>
      <c r="F70" s="9">
        <f t="shared" si="7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6"/>
        <v>0</v>
      </c>
      <c r="F71" s="9">
        <f t="shared" si="7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6"/>
        <v>0</v>
      </c>
      <c r="F72" s="9">
        <f t="shared" si="7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6"/>
        <v>0</v>
      </c>
      <c r="F73" s="9">
        <f t="shared" si="7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6"/>
        <v>0</v>
      </c>
      <c r="F74" s="9">
        <f t="shared" si="7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6"/>
        <v>0</v>
      </c>
      <c r="F75" s="9">
        <f t="shared" si="7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6"/>
        <v>0</v>
      </c>
      <c r="F76" s="9">
        <f t="shared" si="7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6"/>
        <v>0</v>
      </c>
      <c r="F77" s="9">
        <f t="shared" si="7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6"/>
        <v>0</v>
      </c>
      <c r="F78" s="9">
        <f t="shared" si="7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6"/>
        <v>0</v>
      </c>
      <c r="F79" s="9">
        <f t="shared" si="7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6"/>
        <v>0</v>
      </c>
      <c r="F80" s="9">
        <f t="shared" si="7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6"/>
        <v>0</v>
      </c>
      <c r="F81" s="9">
        <f t="shared" si="7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6"/>
        <v>0</v>
      </c>
      <c r="F82" s="9">
        <f t="shared" si="7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6"/>
        <v>0</v>
      </c>
      <c r="F83" s="9">
        <f t="shared" si="7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workbookViewId="0">
      <selection activeCell="D13" sqref="D13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507</v>
      </c>
      <c r="O1" s="7" t="s">
        <v>431</v>
      </c>
      <c r="P1" s="7" t="s">
        <v>312</v>
      </c>
      <c r="R1" s="7" t="s">
        <v>510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529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0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532</v>
      </c>
      <c r="B11" s="9">
        <v>0</v>
      </c>
      <c r="C11" s="9">
        <v>0</v>
      </c>
      <c r="D11" s="9">
        <v>0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548</v>
      </c>
      <c r="B12" s="64">
        <v>0</v>
      </c>
      <c r="C12" s="9">
        <v>0</v>
      </c>
      <c r="D12" s="9">
        <v>0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467</v>
      </c>
      <c r="B13" s="9">
        <v>1</v>
      </c>
      <c r="C13" s="9">
        <v>1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468</v>
      </c>
      <c r="B14" s="9">
        <v>2</v>
      </c>
      <c r="C14" s="9">
        <v>2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469</v>
      </c>
      <c r="B15" s="9">
        <v>4</v>
      </c>
      <c r="C15" s="9">
        <v>3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470</v>
      </c>
      <c r="B16" s="9">
        <v>6</v>
      </c>
      <c r="C16" s="9">
        <v>4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s="41" t="s">
        <v>471</v>
      </c>
      <c r="B17" s="9">
        <v>9</v>
      </c>
      <c r="C17" s="9">
        <v>5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55</v>
      </c>
      <c r="B18" s="9">
        <v>3</v>
      </c>
      <c r="C18" s="9">
        <v>0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A19" t="s">
        <v>531</v>
      </c>
      <c r="B19" s="9">
        <v>5</v>
      </c>
      <c r="C19" s="9">
        <v>1</v>
      </c>
      <c r="D19" s="9">
        <v>1</v>
      </c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529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532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548</v>
      </c>
      <c r="B31" s="64">
        <v>0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467</v>
      </c>
      <c r="B32" s="9">
        <v>1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468</v>
      </c>
      <c r="B33" s="9">
        <v>2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469</v>
      </c>
      <c r="B34" s="9">
        <v>4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470</v>
      </c>
      <c r="B35" s="9">
        <v>6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s="41" t="s">
        <v>471</v>
      </c>
      <c r="B36" s="9">
        <v>9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55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A38" t="s">
        <v>531</v>
      </c>
      <c r="B38" s="9">
        <v>0</v>
      </c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6" t="s">
        <v>535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29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32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26" t="s">
        <v>35</v>
      </c>
      <c r="B43" s="61">
        <v>0</v>
      </c>
      <c r="C43" s="61">
        <v>1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47" t="s">
        <v>38</v>
      </c>
      <c r="B44" s="61">
        <v>0</v>
      </c>
      <c r="C44" s="61">
        <v>0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41</v>
      </c>
      <c r="B45" s="61">
        <v>0</v>
      </c>
      <c r="C45" s="61">
        <v>1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43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26" t="s">
        <v>46</v>
      </c>
      <c r="B47" s="61">
        <v>0</v>
      </c>
      <c r="C47" s="61">
        <v>0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59" t="s">
        <v>529</v>
      </c>
      <c r="B48" s="61">
        <v>0</v>
      </c>
      <c r="C48" s="61">
        <v>1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26" t="s">
        <v>51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59" t="s">
        <v>532</v>
      </c>
      <c r="B50" s="61">
        <v>0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548</v>
      </c>
      <c r="B51" s="64">
        <v>0</v>
      </c>
      <c r="C51" s="9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467</v>
      </c>
      <c r="B52" s="61">
        <v>1</v>
      </c>
      <c r="C52" s="61">
        <v>0</v>
      </c>
      <c r="D52" s="61"/>
      <c r="E52" t="s">
        <v>530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468</v>
      </c>
      <c r="B53" s="61">
        <v>2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469</v>
      </c>
      <c r="B54" s="61">
        <v>3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s="41" t="s">
        <v>470</v>
      </c>
      <c r="B55" s="61">
        <v>4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s="41" t="s">
        <v>471</v>
      </c>
      <c r="B56" s="61">
        <v>5</v>
      </c>
      <c r="C56" s="61">
        <v>0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A57" t="s">
        <v>55</v>
      </c>
      <c r="B57" s="61">
        <v>0</v>
      </c>
      <c r="C57" s="61">
        <v>0</v>
      </c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A58" t="s">
        <v>531</v>
      </c>
      <c r="B58" s="61">
        <v>0</v>
      </c>
      <c r="C58" s="61">
        <v>1</v>
      </c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536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537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533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534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528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527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2016-08-02T11:17:36Z</cp:lastPrinted>
  <dcterms:created xsi:type="dcterms:W3CDTF">2001-02-20T23:52:49Z</dcterms:created>
  <dcterms:modified xsi:type="dcterms:W3CDTF">2016-08-19T12:31:24Z</dcterms:modified>
</cp:coreProperties>
</file>